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9405" activeTab="3"/>
  </bookViews>
  <sheets>
    <sheet name="NASLOVNA STRANA" sheetId="15" r:id="rId1"/>
    <sheet name="PROTOKOL" sheetId="16" r:id="rId2"/>
    <sheet name="Екипни пл. Пионири-ке" sheetId="1" r:id="rId3"/>
    <sheet name="Пој.Пионири-ке" sheetId="4" r:id="rId4"/>
    <sheet name="ALL" sheetId="10" r:id="rId5"/>
  </sheets>
  <calcPr calcId="124519"/>
</workbook>
</file>

<file path=xl/calcChain.xml><?xml version="1.0" encoding="utf-8"?>
<calcChain xmlns="http://schemas.openxmlformats.org/spreadsheetml/2006/main">
  <c r="N37" i="1"/>
  <c r="N36"/>
  <c r="N35"/>
  <c r="O33"/>
  <c r="K33"/>
  <c r="N31"/>
  <c r="N30"/>
  <c r="N29"/>
  <c r="O27"/>
  <c r="K27"/>
  <c r="N25"/>
  <c r="N24"/>
  <c r="N23"/>
  <c r="O21" s="1"/>
  <c r="K21"/>
  <c r="N19"/>
  <c r="N18"/>
  <c r="N17"/>
  <c r="O15"/>
  <c r="K15"/>
  <c r="N13"/>
  <c r="N12"/>
  <c r="N11"/>
  <c r="O9"/>
  <c r="K9"/>
  <c r="N7"/>
  <c r="N6"/>
  <c r="N5"/>
  <c r="O3"/>
  <c r="K3"/>
  <c r="F31"/>
  <c r="F30"/>
  <c r="F29"/>
  <c r="G27"/>
  <c r="C27"/>
  <c r="F25"/>
  <c r="F24"/>
  <c r="F23"/>
  <c r="G21"/>
  <c r="C21"/>
  <c r="F19"/>
  <c r="F18"/>
  <c r="F17"/>
  <c r="G15"/>
  <c r="C15"/>
  <c r="F13"/>
  <c r="F12"/>
  <c r="F11"/>
  <c r="G9"/>
  <c r="C9"/>
  <c r="F7"/>
  <c r="F6"/>
  <c r="F5"/>
  <c r="G3"/>
  <c r="C3"/>
  <c r="H29" i="4"/>
  <c r="H33"/>
  <c r="H34"/>
  <c r="H32"/>
  <c r="H31"/>
  <c r="H26"/>
  <c r="H19"/>
  <c r="H15"/>
  <c r="H21"/>
  <c r="J13"/>
  <c r="C34" i="15"/>
  <c r="J82" i="10"/>
  <c r="J76"/>
  <c r="J70"/>
  <c r="J64"/>
  <c r="J58"/>
  <c r="J52"/>
  <c r="J46"/>
  <c r="J39"/>
  <c r="J33"/>
  <c r="J27"/>
  <c r="J21"/>
  <c r="J15"/>
  <c r="J9"/>
  <c r="J3"/>
  <c r="C82"/>
  <c r="C76"/>
  <c r="C70"/>
  <c r="C64"/>
  <c r="C58"/>
  <c r="C52"/>
  <c r="C46"/>
  <c r="C39"/>
  <c r="C33"/>
  <c r="C27"/>
  <c r="C21"/>
  <c r="C15"/>
  <c r="C9"/>
  <c r="C3"/>
  <c r="M30" i="4"/>
  <c r="M22"/>
  <c r="M31"/>
  <c r="M26"/>
  <c r="M24"/>
  <c r="M29"/>
  <c r="D25"/>
  <c r="E25" s="1"/>
  <c r="D13"/>
  <c r="E13" s="1"/>
  <c r="N21"/>
  <c r="N8"/>
  <c r="O21"/>
  <c r="O8"/>
  <c r="O6"/>
  <c r="N6"/>
  <c r="P6" s="1"/>
  <c r="J21"/>
  <c r="J8"/>
  <c r="K21"/>
  <c r="K8"/>
  <c r="K6"/>
  <c r="J6"/>
  <c r="L8"/>
  <c r="M8"/>
  <c r="L21"/>
  <c r="M21"/>
  <c r="L6"/>
  <c r="M6"/>
  <c r="O4"/>
  <c r="O10"/>
  <c r="N4"/>
  <c r="N10"/>
  <c r="P10" s="1"/>
  <c r="O16"/>
  <c r="N16"/>
  <c r="J4"/>
  <c r="J10"/>
  <c r="K4"/>
  <c r="K10"/>
  <c r="K16"/>
  <c r="J16"/>
  <c r="L10"/>
  <c r="M10" s="1"/>
  <c r="L4"/>
  <c r="M4" s="1"/>
  <c r="L16"/>
  <c r="M16" s="1"/>
  <c r="O18"/>
  <c r="O7"/>
  <c r="N18"/>
  <c r="N7"/>
  <c r="P7" s="1"/>
  <c r="O5"/>
  <c r="N5"/>
  <c r="J18"/>
  <c r="J7"/>
  <c r="K18"/>
  <c r="K7"/>
  <c r="K5"/>
  <c r="J5"/>
  <c r="L7"/>
  <c r="M7" s="1"/>
  <c r="L18"/>
  <c r="M18" s="1"/>
  <c r="L5"/>
  <c r="M5" s="1"/>
  <c r="L17"/>
  <c r="M17" s="1"/>
  <c r="O19"/>
  <c r="O17"/>
  <c r="N19"/>
  <c r="P19" s="1"/>
  <c r="N17"/>
  <c r="P17" s="1"/>
  <c r="O9"/>
  <c r="N9"/>
  <c r="K19"/>
  <c r="K17"/>
  <c r="J19"/>
  <c r="J17"/>
  <c r="K9"/>
  <c r="J9"/>
  <c r="L19"/>
  <c r="M19" s="1"/>
  <c r="L9"/>
  <c r="M9" s="1"/>
  <c r="N3"/>
  <c r="N27"/>
  <c r="O3"/>
  <c r="O27"/>
  <c r="O13"/>
  <c r="N13"/>
  <c r="K3"/>
  <c r="K27"/>
  <c r="J3"/>
  <c r="J27"/>
  <c r="K13"/>
  <c r="L27"/>
  <c r="M27" s="1"/>
  <c r="L3"/>
  <c r="M3" s="1"/>
  <c r="L13"/>
  <c r="M13" s="1"/>
  <c r="O20"/>
  <c r="O23"/>
  <c r="N20"/>
  <c r="N23"/>
  <c r="P23" s="1"/>
  <c r="O25"/>
  <c r="N25"/>
  <c r="K20"/>
  <c r="K23"/>
  <c r="J20"/>
  <c r="J23"/>
  <c r="K25"/>
  <c r="J25"/>
  <c r="L23"/>
  <c r="M23" s="1"/>
  <c r="L20"/>
  <c r="M20" s="1"/>
  <c r="L25"/>
  <c r="M25" s="1"/>
  <c r="M86" i="10"/>
  <c r="M85"/>
  <c r="M84"/>
  <c r="N82"/>
  <c r="M80"/>
  <c r="M79"/>
  <c r="M78"/>
  <c r="N76"/>
  <c r="M74"/>
  <c r="M73"/>
  <c r="M72"/>
  <c r="N70"/>
  <c r="M68"/>
  <c r="M67"/>
  <c r="M66"/>
  <c r="N64"/>
  <c r="M62"/>
  <c r="M61"/>
  <c r="M60"/>
  <c r="N58"/>
  <c r="M56"/>
  <c r="M55"/>
  <c r="M54"/>
  <c r="N52"/>
  <c r="M50"/>
  <c r="M49"/>
  <c r="M48"/>
  <c r="N46"/>
  <c r="M43"/>
  <c r="M42"/>
  <c r="M41"/>
  <c r="N39"/>
  <c r="M37"/>
  <c r="M36"/>
  <c r="M35"/>
  <c r="M31"/>
  <c r="M30"/>
  <c r="M29"/>
  <c r="M25"/>
  <c r="M24"/>
  <c r="M23"/>
  <c r="N21" s="1"/>
  <c r="M19"/>
  <c r="M18"/>
  <c r="M17"/>
  <c r="N15" s="1"/>
  <c r="M13"/>
  <c r="M12"/>
  <c r="M11"/>
  <c r="M7"/>
  <c r="M6"/>
  <c r="M5"/>
  <c r="F86"/>
  <c r="F85"/>
  <c r="F84"/>
  <c r="G82" s="1"/>
  <c r="F80"/>
  <c r="F79"/>
  <c r="F78"/>
  <c r="G76" s="1"/>
  <c r="F74"/>
  <c r="F73"/>
  <c r="G70"/>
  <c r="F72"/>
  <c r="F68"/>
  <c r="F67"/>
  <c r="F66"/>
  <c r="G64" s="1"/>
  <c r="F62"/>
  <c r="F61"/>
  <c r="F60"/>
  <c r="G58" s="1"/>
  <c r="F56"/>
  <c r="F55"/>
  <c r="F54"/>
  <c r="G52" s="1"/>
  <c r="F50"/>
  <c r="F49"/>
  <c r="F48"/>
  <c r="D6" i="4"/>
  <c r="E6" s="1"/>
  <c r="G3"/>
  <c r="G6"/>
  <c r="F3"/>
  <c r="H3" s="1"/>
  <c r="F6"/>
  <c r="H6" s="1"/>
  <c r="G20"/>
  <c r="F20"/>
  <c r="C3"/>
  <c r="C6"/>
  <c r="C20"/>
  <c r="B3"/>
  <c r="B6"/>
  <c r="B20"/>
  <c r="D3"/>
  <c r="E3" s="1"/>
  <c r="D20"/>
  <c r="E20" s="1"/>
  <c r="D8"/>
  <c r="E8" s="1"/>
  <c r="D11"/>
  <c r="E11" s="1"/>
  <c r="D7"/>
  <c r="E7" s="1"/>
  <c r="D17"/>
  <c r="E17" s="1"/>
  <c r="D14"/>
  <c r="E14" s="1"/>
  <c r="D16"/>
  <c r="E16" s="1"/>
  <c r="B14"/>
  <c r="B17"/>
  <c r="B16"/>
  <c r="G14"/>
  <c r="G17"/>
  <c r="F14"/>
  <c r="H14" s="1"/>
  <c r="F17"/>
  <c r="H17" s="1"/>
  <c r="G16"/>
  <c r="F16"/>
  <c r="G30"/>
  <c r="G28"/>
  <c r="F30"/>
  <c r="F28"/>
  <c r="H28" s="1"/>
  <c r="G13"/>
  <c r="F13"/>
  <c r="G9"/>
  <c r="G27"/>
  <c r="F9"/>
  <c r="H9" s="1"/>
  <c r="F27"/>
  <c r="H27" s="1"/>
  <c r="G25"/>
  <c r="F25"/>
  <c r="C11"/>
  <c r="C8"/>
  <c r="B11"/>
  <c r="B8"/>
  <c r="G11"/>
  <c r="G8"/>
  <c r="F11"/>
  <c r="H11" s="1"/>
  <c r="F8"/>
  <c r="H8" s="1"/>
  <c r="G7"/>
  <c r="F7"/>
  <c r="C7"/>
  <c r="B7"/>
  <c r="C14"/>
  <c r="C17"/>
  <c r="C16"/>
  <c r="C30"/>
  <c r="C28"/>
  <c r="C13"/>
  <c r="B30"/>
  <c r="B28"/>
  <c r="B13"/>
  <c r="D28"/>
  <c r="E28" s="1"/>
  <c r="D30"/>
  <c r="E30" s="1"/>
  <c r="C9"/>
  <c r="C27"/>
  <c r="C25"/>
  <c r="B9"/>
  <c r="B27"/>
  <c r="B25"/>
  <c r="D27"/>
  <c r="E27" s="1"/>
  <c r="D9"/>
  <c r="E9" s="1"/>
  <c r="F43" i="10"/>
  <c r="F42"/>
  <c r="G39"/>
  <c r="F41"/>
  <c r="F37"/>
  <c r="F36"/>
  <c r="G33"/>
  <c r="F35"/>
  <c r="F31"/>
  <c r="F30"/>
  <c r="F29"/>
  <c r="F25"/>
  <c r="F24"/>
  <c r="F23"/>
  <c r="F19"/>
  <c r="F18"/>
  <c r="F17"/>
  <c r="F13"/>
  <c r="F12"/>
  <c r="F11"/>
  <c r="F7"/>
  <c r="F6"/>
  <c r="F5"/>
  <c r="P15" i="4"/>
  <c r="P12"/>
  <c r="P11"/>
  <c r="P14"/>
  <c r="P28"/>
  <c r="P29"/>
  <c r="P24"/>
  <c r="P26"/>
  <c r="P31"/>
  <c r="P22"/>
  <c r="P30"/>
  <c r="P21"/>
  <c r="P4"/>
  <c r="P18"/>
  <c r="P20"/>
  <c r="H24"/>
  <c r="H12"/>
  <c r="H10"/>
  <c r="H4"/>
  <c r="H22"/>
  <c r="H18"/>
  <c r="H5"/>
  <c r="H23"/>
  <c r="G46" i="10"/>
  <c r="H7" i="4"/>
  <c r="H20"/>
  <c r="P27"/>
  <c r="P3" l="1"/>
  <c r="P8"/>
  <c r="H16"/>
  <c r="N33" i="10"/>
  <c r="G27"/>
  <c r="P16" i="4"/>
  <c r="N27" i="10"/>
  <c r="P5" i="4"/>
  <c r="G21" i="10"/>
  <c r="G15"/>
  <c r="H30" i="4"/>
  <c r="G9" i="10"/>
  <c r="H13" i="4"/>
  <c r="P9"/>
  <c r="P13"/>
  <c r="N9" i="10"/>
  <c r="G3"/>
  <c r="H25" i="4"/>
  <c r="N3" i="10"/>
  <c r="P25" i="4"/>
</calcChain>
</file>

<file path=xl/sharedStrings.xml><?xml version="1.0" encoding="utf-8"?>
<sst xmlns="http://schemas.openxmlformats.org/spreadsheetml/2006/main" count="432" uniqueCount="133">
  <si>
    <t>1.</t>
  </si>
  <si>
    <t>2.</t>
  </si>
  <si>
    <t>3.</t>
  </si>
  <si>
    <t>4.</t>
  </si>
  <si>
    <t>5.</t>
  </si>
  <si>
    <t>6.</t>
  </si>
  <si>
    <t>∑</t>
  </si>
  <si>
    <t>II</t>
  </si>
  <si>
    <t>I</t>
  </si>
  <si>
    <t>ГОД.</t>
  </si>
  <si>
    <t>ПРЕЗИМЕ И ИМЕ</t>
  </si>
  <si>
    <t xml:space="preserve">  Pl.</t>
  </si>
  <si>
    <t>ПРЕЗИМЕ/ИМЕ</t>
  </si>
  <si>
    <t>КЛУБ/ДРУЖИНА</t>
  </si>
  <si>
    <t>МЕСТО</t>
  </si>
  <si>
    <t>СК ‚‚Уљма‚‚</t>
  </si>
  <si>
    <t>СК ‚‚Младост‚‚</t>
  </si>
  <si>
    <t>СД ‚‚Јединство‚‚</t>
  </si>
  <si>
    <t>СД ‚‚Панчево 1813‚‚</t>
  </si>
  <si>
    <t>СД ‚‚Врбас‚‚</t>
  </si>
  <si>
    <t>СК ‚‚Татра‚‚</t>
  </si>
  <si>
    <t>СК ‚‚Партизан‚‚</t>
  </si>
  <si>
    <t>СД ‚‚Нови Сад 1790‚‚</t>
  </si>
  <si>
    <t>СК ‚‚Живко Релић-Зуц‚‚</t>
  </si>
  <si>
    <t>СД ‚‚Раде Кончар‚‚</t>
  </si>
  <si>
    <t>СД ‚‚Стражилово‚‚</t>
  </si>
  <si>
    <t>СК ‚‚Тиса‚‚</t>
  </si>
  <si>
    <t>СД ‚‚Кикинда‚‚</t>
  </si>
  <si>
    <t>СД ‚‚Одбрана‚‚</t>
  </si>
  <si>
    <t>СК ‚‚Хајдук‚‚</t>
  </si>
  <si>
    <t>СД ‚‚Радивој Ћирпанов‚‚</t>
  </si>
  <si>
    <t>ИСД ‚‚Стрелац‚‚</t>
  </si>
  <si>
    <t>СД ‚‚7. Јули‚‚</t>
  </si>
  <si>
    <t>СК ‚‚Виноградар‚‚</t>
  </si>
  <si>
    <t xml:space="preserve">                          </t>
  </si>
  <si>
    <t>ПРОТОКОЛ</t>
  </si>
  <si>
    <t xml:space="preserve">    </t>
  </si>
  <si>
    <t xml:space="preserve">      На организацију такмичења није било примедби и жалби као ни на резултате који су јавно истицани а све уочене грешке су на време отклоњене.</t>
  </si>
  <si>
    <t xml:space="preserve">       Судије на ватреној линији:            Жири за оцењивање мета:               Технички делегат:</t>
  </si>
  <si>
    <t xml:space="preserve">     Стеван Стојадинов                                     Зоран Попов                             _____________________</t>
  </si>
  <si>
    <t>СК ‚‚Новолин‚‚</t>
  </si>
  <si>
    <t>ЕКИПНИ ПЛАСМАН - ПИОНИРИ</t>
  </si>
  <si>
    <t>ЕКИПНИ ПЛАСМАН - ПИОНИРКЕ</t>
  </si>
  <si>
    <t>ПОЈЕДИНАЧНИ ПЛАСМАН - ПИОНИРИ</t>
  </si>
  <si>
    <t>ПОЈЕДИНАЧНИ ПЛАСМАН - ПИОНИРКЕ</t>
  </si>
  <si>
    <t>СД ‚‚Бечкерек 1825‚‚</t>
  </si>
  <si>
    <t xml:space="preserve">     Такмичење је почело у  08.30 а завршено је у 19.30 проглашењем победника и доделом диплома у екипној и појединачној конкуранцији, до 5. места ,које је обезбедио  СС Војводине.Такође се обавило и проглашење победника и у генералном пласману запионире/ке ,уз доделу пехара до 3. места и диплома до 5. места и у појединачној конкуренцији пионира/ки ,доделом медаља до 3. места и диплома до 5. места. Пехаре,медаље и дипломе је обезбедио  СС Војводине.</t>
  </si>
  <si>
    <t xml:space="preserve">     Такмичење је одржано на ваздушном стрелишту СК“Уљма“ ул.Трг Ослобођења бр.04 на 10 стрељачких места а у складу са Правилником такмичења ССВојводине и Општим правилима из Правилника СССрбије.</t>
  </si>
  <si>
    <t xml:space="preserve">     У дисциплини серијска ваздушна пушка/пионири/ке/ једна дијабола у мету.Мете су набављене у  СССрбије.</t>
  </si>
  <si>
    <t xml:space="preserve">     Јована Стојадинов                                  Моња Александар                            Синиша Вељковић</t>
  </si>
  <si>
    <t xml:space="preserve">    Дикановић Дарко</t>
  </si>
  <si>
    <t>БИЛТЕН</t>
  </si>
  <si>
    <t xml:space="preserve">8. коло Лиге пионира Војводине </t>
  </si>
  <si>
    <t xml:space="preserve">УЉМА  </t>
  </si>
  <si>
    <t xml:space="preserve">    8. kоло Лиге пионира Војводине одржано је у Уљми 29.02.2020.г. у организацији СК „Уљма“ из Уљме.</t>
  </si>
  <si>
    <t xml:space="preserve">Јован Рудњанин </t>
  </si>
  <si>
    <t xml:space="preserve">Миона Матовић </t>
  </si>
  <si>
    <t xml:space="preserve">Анђела Константинов </t>
  </si>
  <si>
    <t xml:space="preserve">Иван Сламарски </t>
  </si>
  <si>
    <t xml:space="preserve">Вања Мартинов </t>
  </si>
  <si>
    <t xml:space="preserve">Јелена Јовановић </t>
  </si>
  <si>
    <t xml:space="preserve">Миљана Бућкош </t>
  </si>
  <si>
    <t xml:space="preserve">Алекса Миланов </t>
  </si>
  <si>
    <t xml:space="preserve">Петар Панић  </t>
  </si>
  <si>
    <t>Милојковић Марко</t>
  </si>
  <si>
    <t>Ранић Ђура</t>
  </si>
  <si>
    <t>Радуловић Никола</t>
  </si>
  <si>
    <t>Остојић Софија</t>
  </si>
  <si>
    <t>Вујичић Тамара</t>
  </si>
  <si>
    <t>Бељин Милица</t>
  </si>
  <si>
    <t>Јовица Бранков</t>
  </si>
  <si>
    <t>Теа Константинов</t>
  </si>
  <si>
    <t>Миленковић Анђела</t>
  </si>
  <si>
    <t>Бунчић Огњен</t>
  </si>
  <si>
    <t>Уљма</t>
  </si>
  <si>
    <t>Анђела Миленковић</t>
  </si>
  <si>
    <t>сд"Панчево 1813"</t>
  </si>
  <si>
    <t>Панчево</t>
  </si>
  <si>
    <t>Немања Ђорђевић</t>
  </si>
  <si>
    <t>Лончарски Михаило</t>
  </si>
  <si>
    <t>Жеравица Александар</t>
  </si>
  <si>
    <t>Јовић Ненад</t>
  </si>
  <si>
    <t>Кондић Теодора</t>
  </si>
  <si>
    <t>Ракоњац Ива</t>
  </si>
  <si>
    <t>Магловски Ина</t>
  </si>
  <si>
    <t>Живојновић Маја</t>
  </si>
  <si>
    <t>Шутија Анђелина</t>
  </si>
  <si>
    <t>Рапоти Марко</t>
  </si>
  <si>
    <t>Шушулић Нађа</t>
  </si>
  <si>
    <t>Мушикић Чарна</t>
  </si>
  <si>
    <t>Сремачки Сања</t>
  </si>
  <si>
    <t>Шушулић Милош</t>
  </si>
  <si>
    <t>Хаднађ Никола</t>
  </si>
  <si>
    <t>Лукач Јован</t>
  </si>
  <si>
    <t>Брдар Никола</t>
  </si>
  <si>
    <t>Бошњаковић Тијана</t>
  </si>
  <si>
    <t>Џонић Лана</t>
  </si>
  <si>
    <t>Савић Калина</t>
  </si>
  <si>
    <t>Павић Огњен</t>
  </si>
  <si>
    <t>Мрђен Давор</t>
  </si>
  <si>
    <t>Ћалић Алекса</t>
  </si>
  <si>
    <t>Мрвић Никола</t>
  </si>
  <si>
    <t>Живко Релић Зуц</t>
  </si>
  <si>
    <t>Ср. Митровица</t>
  </si>
  <si>
    <t>Младост</t>
  </si>
  <si>
    <t>Инђија</t>
  </si>
  <si>
    <t>Бандић Филип</t>
  </si>
  <si>
    <t xml:space="preserve">СД"7 јули " </t>
  </si>
  <si>
    <t>Оџаци</t>
  </si>
  <si>
    <t>Николина Радић</t>
  </si>
  <si>
    <t>СК" Врбас"</t>
  </si>
  <si>
    <t>Врбас</t>
  </si>
  <si>
    <t>Фабиан Филип</t>
  </si>
  <si>
    <t>Стефановић Димитрије</t>
  </si>
  <si>
    <t>Терек Стефан</t>
  </si>
  <si>
    <t>Зрењанин</t>
  </si>
  <si>
    <t>Хакач Теодора</t>
  </si>
  <si>
    <t>Хакач Андреа</t>
  </si>
  <si>
    <t>Ушјак Ивана</t>
  </si>
  <si>
    <t>Грујчић Марко</t>
  </si>
  <si>
    <t>Уна Бјекић</t>
  </si>
  <si>
    <t>СД"Бечкерек 1825"</t>
  </si>
  <si>
    <t>Сандра Стевић</t>
  </si>
  <si>
    <t>Ск"Живко Релић Зуц"</t>
  </si>
  <si>
    <t>Андреј Киш</t>
  </si>
  <si>
    <t>СД"Врбас"</t>
  </si>
  <si>
    <t>Кресојевић Михајло</t>
  </si>
  <si>
    <t>Адамовић Михајло</t>
  </si>
  <si>
    <t>СД"Јединство"</t>
  </si>
  <si>
    <t>Ст. Пазова</t>
  </si>
  <si>
    <t>Боривој Спасић</t>
  </si>
  <si>
    <t>Софија Гарић</t>
  </si>
  <si>
    <t>Вук Тривић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</si>
</sst>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ooper Black"/>
      <family val="1"/>
    </font>
    <font>
      <sz val="16"/>
      <color theme="1"/>
      <name val="Algerian"/>
      <family val="5"/>
    </font>
    <font>
      <sz val="16"/>
      <color theme="1"/>
      <name val="Beker Cirilica"/>
      <family val="2"/>
    </font>
    <font>
      <sz val="12"/>
      <color theme="1"/>
      <name val="Calibri"/>
      <family val="2"/>
      <scheme val="minor"/>
    </font>
    <font>
      <sz val="72"/>
      <color theme="1"/>
      <name val="Cir Nikola"/>
      <family val="4"/>
    </font>
    <font>
      <sz val="11"/>
      <color theme="1"/>
      <name val="Cir Nikola"/>
      <family val="4"/>
    </font>
    <font>
      <sz val="16"/>
      <color theme="1"/>
      <name val="Cir Nikola"/>
      <family val="4"/>
    </font>
    <font>
      <sz val="12"/>
      <color theme="1"/>
      <name val="Cir Nikola"/>
      <family val="4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/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0" xfId="0" applyFont="1" applyBorder="1" applyAlignment="1">
      <alignment horizontal="justify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1" fillId="0" borderId="0" xfId="0" applyFont="1" applyBorder="1" applyAlignment="1">
      <alignment horizontal="justify"/>
    </xf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0" xfId="0" applyBorder="1" applyAlignment="1">
      <alignment vertical="center"/>
    </xf>
    <xf numFmtId="0" fontId="13" fillId="0" borderId="0" xfId="0" applyFont="1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57150</xdr:rowOff>
    </xdr:from>
    <xdr:to>
      <xdr:col>6</xdr:col>
      <xdr:colOff>314325</xdr:colOff>
      <xdr:row>9</xdr:row>
      <xdr:rowOff>0</xdr:rowOff>
    </xdr:to>
    <xdr:pic>
      <xdr:nvPicPr>
        <xdr:cNvPr id="1052" name="Picture 2" descr="logo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438150"/>
          <a:ext cx="232410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view="pageLayout" topLeftCell="A10" workbookViewId="0">
      <selection activeCell="F21" sqref="F21"/>
    </sheetView>
  </sheetViews>
  <sheetFormatPr defaultRowHeight="15"/>
  <sheetData>
    <row r="1" spans="1:10">
      <c r="A1" s="70"/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13"/>
      <c r="B2" s="13"/>
      <c r="C2" s="13"/>
      <c r="D2" s="13"/>
      <c r="E2" s="13"/>
      <c r="F2" s="13"/>
      <c r="G2" s="13"/>
      <c r="H2" s="13"/>
      <c r="I2" s="65"/>
      <c r="J2" s="13"/>
    </row>
    <row r="3" spans="1:10">
      <c r="A3" s="71"/>
      <c r="B3" s="13"/>
      <c r="C3" s="13"/>
      <c r="D3" s="13"/>
      <c r="E3" s="13"/>
      <c r="F3" s="13"/>
      <c r="G3" s="13"/>
      <c r="H3" s="13"/>
      <c r="I3" s="13"/>
      <c r="J3" s="13"/>
    </row>
    <row r="4" spans="1:10">
      <c r="A4" s="71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71"/>
      <c r="B5" s="13"/>
      <c r="C5" s="13"/>
      <c r="D5" s="13"/>
      <c r="E5" s="13"/>
      <c r="F5" s="13"/>
      <c r="G5" s="13"/>
      <c r="H5" s="13"/>
      <c r="I5" s="13"/>
      <c r="J5" s="13"/>
    </row>
    <row r="6" spans="1:10" ht="89.25">
      <c r="A6" s="72"/>
      <c r="B6" s="13"/>
      <c r="C6" s="13"/>
      <c r="D6" s="13"/>
      <c r="E6" s="13"/>
      <c r="F6" s="13"/>
      <c r="G6" s="13"/>
      <c r="H6" s="13"/>
      <c r="I6" s="13"/>
      <c r="J6" s="13"/>
    </row>
    <row r="7" spans="1:10" ht="21.75">
      <c r="A7" s="13"/>
      <c r="B7" s="73" t="s">
        <v>34</v>
      </c>
      <c r="C7" s="13"/>
      <c r="D7" s="13"/>
      <c r="E7" s="13"/>
      <c r="F7" s="13"/>
      <c r="G7" s="13"/>
      <c r="H7" s="13"/>
      <c r="I7" s="13"/>
      <c r="J7" s="13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37.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90">
      <c r="A11" s="90" t="s">
        <v>51</v>
      </c>
      <c r="B11" s="91"/>
      <c r="C11" s="91"/>
      <c r="D11" s="91"/>
      <c r="E11" s="91"/>
      <c r="F11" s="91"/>
      <c r="G11" s="91"/>
      <c r="H11" s="91"/>
      <c r="I11" s="91"/>
      <c r="J11" s="74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3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.5" customHeight="1">
      <c r="A14" s="75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3" customHeight="1">
      <c r="A15" s="76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20.25">
      <c r="A16" s="94" t="s">
        <v>52</v>
      </c>
      <c r="B16" s="91"/>
      <c r="C16" s="91"/>
      <c r="D16" s="91"/>
      <c r="E16" s="91"/>
      <c r="F16" s="91"/>
      <c r="G16" s="91"/>
      <c r="H16" s="91"/>
      <c r="I16" s="91"/>
      <c r="J16" s="74"/>
    </row>
    <row r="17" spans="1:10" ht="20.25">
      <c r="A17" s="92"/>
      <c r="B17" s="93"/>
      <c r="C17" s="93"/>
      <c r="D17" s="93"/>
      <c r="E17" s="93"/>
      <c r="F17" s="93"/>
      <c r="G17" s="93"/>
      <c r="H17" s="93"/>
      <c r="I17" s="93"/>
      <c r="J17" s="74"/>
    </row>
    <row r="18" spans="1:10" ht="20.25">
      <c r="A18" s="92"/>
      <c r="B18" s="93"/>
      <c r="C18" s="93"/>
      <c r="D18" s="93"/>
      <c r="E18" s="93"/>
      <c r="F18" s="93"/>
      <c r="G18" s="93"/>
      <c r="H18" s="93"/>
      <c r="I18" s="93"/>
      <c r="J18" s="77"/>
    </row>
    <row r="19" spans="1:10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0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0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0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39" customHeight="1">
      <c r="A33" s="95" t="s">
        <v>53</v>
      </c>
      <c r="B33" s="96"/>
      <c r="C33" s="96"/>
      <c r="D33" s="96"/>
      <c r="E33" s="96"/>
      <c r="F33" s="96"/>
      <c r="G33" s="96"/>
      <c r="H33" s="96"/>
      <c r="I33" s="96"/>
      <c r="J33" s="74"/>
    </row>
    <row r="34" spans="1:10">
      <c r="A34" s="13"/>
      <c r="B34" s="13"/>
      <c r="C34" s="88">
        <f ca="1">TODAY()</f>
        <v>43892</v>
      </c>
      <c r="D34" s="89"/>
      <c r="E34" s="89"/>
      <c r="F34" s="89"/>
      <c r="G34" s="89"/>
      <c r="H34" s="13"/>
      <c r="I34" s="13"/>
      <c r="J34" s="13"/>
    </row>
    <row r="35" spans="1:10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6">
    <mergeCell ref="C34:G34"/>
    <mergeCell ref="A11:I11"/>
    <mergeCell ref="A18:I18"/>
    <mergeCell ref="A16:I16"/>
    <mergeCell ref="A17:I17"/>
    <mergeCell ref="A33:I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view="pageLayout" topLeftCell="A10" workbookViewId="0">
      <selection activeCell="A4" sqref="A4:J4"/>
    </sheetView>
  </sheetViews>
  <sheetFormatPr defaultRowHeight="15"/>
  <cols>
    <col min="10" max="10" width="10.7109375" customWidth="1"/>
  </cols>
  <sheetData>
    <row r="1" spans="1:10" ht="23.25">
      <c r="A1" s="97" t="s">
        <v>35</v>
      </c>
      <c r="B1" s="98"/>
      <c r="C1" s="98"/>
      <c r="D1" s="98"/>
      <c r="E1" s="98"/>
      <c r="F1" s="98"/>
      <c r="G1" s="98"/>
      <c r="H1" s="98"/>
      <c r="I1" s="98"/>
    </row>
    <row r="2" spans="1:10" ht="36" customHeight="1">
      <c r="A2" s="78" t="s">
        <v>36</v>
      </c>
    </row>
    <row r="3" spans="1:10" ht="33.75" customHeight="1">
      <c r="A3" s="99" t="s">
        <v>54</v>
      </c>
      <c r="B3" s="100"/>
      <c r="C3" s="100"/>
      <c r="D3" s="100"/>
      <c r="E3" s="100"/>
      <c r="F3" s="100"/>
      <c r="G3" s="100"/>
      <c r="H3" s="100"/>
      <c r="I3" s="100"/>
      <c r="J3" s="98"/>
    </row>
    <row r="4" spans="1:10" ht="48" customHeight="1">
      <c r="A4" s="101" t="s">
        <v>47</v>
      </c>
      <c r="B4" s="102"/>
      <c r="C4" s="102"/>
      <c r="D4" s="102"/>
      <c r="E4" s="102"/>
      <c r="F4" s="102"/>
      <c r="G4" s="102"/>
      <c r="H4" s="102"/>
      <c r="I4" s="102"/>
      <c r="J4" s="98"/>
    </row>
    <row r="5" spans="1:10" ht="62.25" customHeight="1">
      <c r="A5" s="101" t="s">
        <v>48</v>
      </c>
      <c r="B5" s="102"/>
      <c r="C5" s="102"/>
      <c r="D5" s="102"/>
      <c r="E5" s="102"/>
      <c r="F5" s="102"/>
      <c r="G5" s="102"/>
      <c r="H5" s="102"/>
      <c r="I5" s="102"/>
      <c r="J5" s="93"/>
    </row>
    <row r="6" spans="1:10" ht="16.5" customHeight="1">
      <c r="A6" s="103"/>
      <c r="B6" s="93"/>
      <c r="C6" s="93"/>
      <c r="D6" s="93"/>
      <c r="E6" s="93"/>
      <c r="F6" s="93"/>
      <c r="G6" s="93"/>
      <c r="H6" s="93"/>
      <c r="I6" s="93"/>
      <c r="J6" s="93"/>
    </row>
    <row r="7" spans="1:10" ht="140.25" customHeight="1">
      <c r="A7" s="101" t="s">
        <v>46</v>
      </c>
      <c r="B7" s="102"/>
      <c r="C7" s="102"/>
      <c r="D7" s="102"/>
      <c r="E7" s="102"/>
      <c r="F7" s="102"/>
      <c r="G7" s="102"/>
      <c r="H7" s="102"/>
      <c r="I7" s="102"/>
      <c r="J7" s="93"/>
    </row>
    <row r="8" spans="1:10" ht="32.25" customHeight="1">
      <c r="A8" s="101" t="s">
        <v>37</v>
      </c>
      <c r="B8" s="102"/>
      <c r="C8" s="102"/>
      <c r="D8" s="102"/>
      <c r="E8" s="102"/>
      <c r="F8" s="102"/>
      <c r="G8" s="102"/>
      <c r="H8" s="102"/>
      <c r="I8" s="102"/>
      <c r="J8" s="93"/>
    </row>
    <row r="9" spans="1:10" ht="15.75">
      <c r="A9" s="78"/>
    </row>
    <row r="10" spans="1:10" ht="15.75">
      <c r="A10" s="78"/>
    </row>
    <row r="11" spans="1:10" ht="15.75">
      <c r="A11" s="78"/>
    </row>
    <row r="12" spans="1:10" ht="15.75">
      <c r="A12" s="105" t="s">
        <v>38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15.75">
      <c r="A13" s="78"/>
    </row>
    <row r="14" spans="1:10" ht="15.75">
      <c r="A14" s="105" t="s">
        <v>39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ht="15.75">
      <c r="A15" s="105" t="s">
        <v>49</v>
      </c>
      <c r="B15" s="98"/>
      <c r="C15" s="98"/>
      <c r="D15" s="98"/>
      <c r="E15" s="98"/>
      <c r="F15" s="98"/>
      <c r="G15" s="98"/>
      <c r="H15" s="98"/>
      <c r="I15" s="98"/>
      <c r="J15" s="98"/>
    </row>
    <row r="16" spans="1:10">
      <c r="A16" s="104"/>
      <c r="B16" s="104"/>
      <c r="C16" s="104"/>
      <c r="E16" s="98" t="s">
        <v>50</v>
      </c>
      <c r="F16" s="98"/>
      <c r="G16" s="98"/>
    </row>
    <row r="21" spans="4:4">
      <c r="D21" s="79"/>
    </row>
  </sheetData>
  <mergeCells count="12">
    <mergeCell ref="A7:J7"/>
    <mergeCell ref="A16:C16"/>
    <mergeCell ref="E16:G16"/>
    <mergeCell ref="A8:J8"/>
    <mergeCell ref="A12:J12"/>
    <mergeCell ref="A14:J14"/>
    <mergeCell ref="A15:J15"/>
    <mergeCell ref="A1:I1"/>
    <mergeCell ref="A3:J3"/>
    <mergeCell ref="A4:J4"/>
    <mergeCell ref="A5:J5"/>
    <mergeCell ref="A6:J6"/>
  </mergeCells>
  <pageMargins left="0.5" right="0.156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564"/>
  <sheetViews>
    <sheetView view="pageLayout" topLeftCell="A20" zoomScale="73" zoomScalePageLayoutView="73" workbookViewId="0">
      <selection activeCell="J44" sqref="J44"/>
    </sheetView>
  </sheetViews>
  <sheetFormatPr defaultColWidth="9.140625" defaultRowHeight="15"/>
  <cols>
    <col min="1" max="1" width="5.85546875" customWidth="1"/>
    <col min="2" max="2" width="36.85546875" customWidth="1"/>
    <col min="3" max="3" width="6.7109375" customWidth="1"/>
    <col min="4" max="5" width="5.42578125" customWidth="1"/>
    <col min="6" max="7" width="8.85546875" customWidth="1"/>
    <col min="8" max="8" width="14.42578125" customWidth="1"/>
    <col min="9" max="9" width="5.5703125" customWidth="1"/>
    <col min="10" max="10" width="36.85546875" customWidth="1"/>
    <col min="11" max="11" width="6.7109375" customWidth="1"/>
    <col min="12" max="13" width="5.42578125" customWidth="1"/>
    <col min="14" max="15" width="8.85546875" customWidth="1"/>
  </cols>
  <sheetData>
    <row r="1" spans="1:15" ht="15" customHeight="1" thickBot="1">
      <c r="A1" s="114" t="s">
        <v>41</v>
      </c>
      <c r="B1" s="113"/>
      <c r="C1" s="113"/>
      <c r="D1" s="113"/>
      <c r="E1" s="113"/>
      <c r="F1" s="113"/>
      <c r="G1" s="115"/>
      <c r="H1" s="13"/>
      <c r="I1" s="114" t="s">
        <v>42</v>
      </c>
      <c r="J1" s="113"/>
      <c r="K1" s="113"/>
      <c r="L1" s="113"/>
      <c r="M1" s="113"/>
      <c r="N1" s="113"/>
      <c r="O1" s="115"/>
    </row>
    <row r="2" spans="1:15" ht="15" customHeight="1" thickBot="1">
      <c r="H2" s="12"/>
    </row>
    <row r="3" spans="1:15" ht="17.100000000000001" customHeight="1" thickBot="1">
      <c r="A3" s="112" t="s">
        <v>0</v>
      </c>
      <c r="B3" s="67" t="s">
        <v>16</v>
      </c>
      <c r="C3" s="106" t="str">
        <f>CONCATENATE(IF(B3="СК ‚‚Уљма‚‚","Уљма",""),IF(B3="СК ‚‚Младост‚‚","Инђија",""),IF(B3="СД ‚‚Јединство‚‚","Стара Пазова",""),IF(B3="СД ‚‚Панчево 1813‚‚","Панчево",""),IF(B3="СД ‚‚Врбас‚‚","Врбас",""),IF(B3="СД ‚‚Бечкерек 1825‚‚","Зрењанин",""),IF(B3="СК ‚‚Татра‚‚","Кисач",""),IF(B3="СК ‚‚Партизан‚‚","Чортановци",""),IF(B3="СД ‚‚Нови Сад 1790‚‚","Нови Сад",""),IF(B3="СК ‚‚Живко Релић-Зуц‚‚","Сремска Митровица",""),IF(B3="СД ‚‚Раде Кончар‚‚","Апатин",""),IF(B3="СД ‚‚Стражилово‚‚","Сремски Карловци",""),IF(B3="СК ‚‚Тиса‚‚","Адорјан",""),IF(B3="СД ‚‚Кикинда‚‚","Кикинда",""),IF(B3="СД ‚‚7. Јули‚‚","Оџаци",""),IF(B3="СД ‚‚Одбрана‚‚","Бела Црква",""),IF(B3="СК ‚‚Хајдук‚‚","Кула",""),IF(B3="СК ‚‚Новолин‚‚","Нови Сад",""),IF(B3="СК ‚‚Виноградар‚‚","Лединци",""),IF(B3="ИСД ‚‚Стрелац‚‚","Нови Сад",""))</f>
        <v>Инђија</v>
      </c>
      <c r="D3" s="106"/>
      <c r="E3" s="106"/>
      <c r="F3" s="107"/>
      <c r="G3" s="112">
        <f>SUM(F5+F6+F7)</f>
        <v>521</v>
      </c>
      <c r="H3" s="13"/>
      <c r="I3" s="112" t="s">
        <v>0</v>
      </c>
      <c r="J3" s="67" t="s">
        <v>16</v>
      </c>
      <c r="K3" s="106" t="str">
        <f>CONCATENATE(IF(J3="СК ‚‚Уљма‚‚","Уљма",""),IF(J3="СК ‚‚Младост‚‚","Инђија",""),IF(J3="СД ‚‚Јединство‚‚","Стара Пазова",""),IF(J3="СД ‚‚Панчево 1813‚‚","Панчево",""),IF(J3="СД ‚‚Врбас‚‚","Врбас",""),IF(J3="СД ‚‚Бечкерек 1825‚‚","Зрењанин",""),IF(J3="СК ‚‚Татра‚‚","Кисач",""),IF(J3="СК ‚‚Партизан‚‚","Чортановци",""),IF(J3="СД ‚‚Нови Сад 1790‚‚","Нови Сад",""),IF(J3="СК ‚‚Живко Релић-Зуц‚‚","Сремска Митровица",""),IF(J3="СД ‚‚Раде Кончар‚‚","Апатин",""),IF(J3="СД ‚‚Стражилово‚‚","Сремски Карловци",""),IF(J3="СК ‚‚Тиса‚‚","Адорјан",""),IF(J3="СД ‚‚Кикинда‚‚","Кикинда",""),IF(J3="СД ‚‚7. Јули‚‚","Оџаци",""),IF(J3="СД ‚‚Одбрана‚‚","Бела Црква",""),IF(J3="СК ‚‚Хајдук‚‚","Кула",""),IF(J3="СК ‚‚Новолин‚‚","Нови Сад",""),IF(J3="СК ‚‚Виноградар‚‚","Лединци",""),IF(J3="ИСД ‚‚Стрелац‚‚","Нови Сад",""))</f>
        <v>Инђија</v>
      </c>
      <c r="L3" s="106"/>
      <c r="M3" s="106"/>
      <c r="N3" s="107"/>
      <c r="O3" s="112">
        <f>SUM(N5+N6+N7)</f>
        <v>524</v>
      </c>
    </row>
    <row r="4" spans="1:15" ht="17.100000000000001" customHeight="1" thickBot="1">
      <c r="A4" s="109"/>
      <c r="B4" s="8" t="s">
        <v>10</v>
      </c>
      <c r="C4" s="9" t="s">
        <v>9</v>
      </c>
      <c r="D4" s="10" t="s">
        <v>8</v>
      </c>
      <c r="E4" s="11" t="s">
        <v>7</v>
      </c>
      <c r="F4" s="39" t="s">
        <v>6</v>
      </c>
      <c r="G4" s="109"/>
      <c r="H4" s="13"/>
      <c r="I4" s="109"/>
      <c r="J4" s="8" t="s">
        <v>10</v>
      </c>
      <c r="K4" s="9" t="s">
        <v>9</v>
      </c>
      <c r="L4" s="10" t="s">
        <v>8</v>
      </c>
      <c r="M4" s="11" t="s">
        <v>7</v>
      </c>
      <c r="N4" s="39" t="s">
        <v>6</v>
      </c>
      <c r="O4" s="109"/>
    </row>
    <row r="5" spans="1:15" ht="17.100000000000001" customHeight="1">
      <c r="A5" s="109"/>
      <c r="B5" s="4" t="s">
        <v>93</v>
      </c>
      <c r="C5" s="1"/>
      <c r="D5" s="14">
        <v>84</v>
      </c>
      <c r="E5" s="36">
        <v>91</v>
      </c>
      <c r="F5" s="62">
        <f>SUM(D5,E5)</f>
        <v>175</v>
      </c>
      <c r="G5" s="110"/>
      <c r="H5" s="13"/>
      <c r="I5" s="109"/>
      <c r="J5" s="4" t="s">
        <v>95</v>
      </c>
      <c r="K5" s="1"/>
      <c r="L5" s="14">
        <v>81</v>
      </c>
      <c r="M5" s="36">
        <v>86</v>
      </c>
      <c r="N5" s="62">
        <f>SUM(L5,M5)</f>
        <v>167</v>
      </c>
      <c r="O5" s="110"/>
    </row>
    <row r="6" spans="1:15" ht="17.100000000000001" customHeight="1">
      <c r="A6" s="109"/>
      <c r="B6" s="5" t="s">
        <v>94</v>
      </c>
      <c r="C6" s="2"/>
      <c r="D6" s="15">
        <v>84</v>
      </c>
      <c r="E6" s="37">
        <v>87</v>
      </c>
      <c r="F6" s="63">
        <f>SUM(D6,E6)</f>
        <v>171</v>
      </c>
      <c r="G6" s="110"/>
      <c r="H6" s="13"/>
      <c r="I6" s="109"/>
      <c r="J6" s="5" t="s">
        <v>96</v>
      </c>
      <c r="K6" s="2"/>
      <c r="L6" s="15">
        <v>91</v>
      </c>
      <c r="M6" s="37">
        <v>91</v>
      </c>
      <c r="N6" s="63">
        <f>SUM(L6,M6)</f>
        <v>182</v>
      </c>
      <c r="O6" s="110"/>
    </row>
    <row r="7" spans="1:15" ht="17.100000000000001" customHeight="1" thickBot="1">
      <c r="A7" s="116"/>
      <c r="B7" s="6" t="s">
        <v>119</v>
      </c>
      <c r="C7" s="3"/>
      <c r="D7" s="16">
        <v>86</v>
      </c>
      <c r="E7" s="38">
        <v>89</v>
      </c>
      <c r="F7" s="64">
        <f>SUM(D7,E7)</f>
        <v>175</v>
      </c>
      <c r="G7" s="111"/>
      <c r="H7" s="13"/>
      <c r="I7" s="116"/>
      <c r="J7" s="6" t="s">
        <v>97</v>
      </c>
      <c r="K7" s="3"/>
      <c r="L7" s="16">
        <v>90</v>
      </c>
      <c r="M7" s="38">
        <v>85</v>
      </c>
      <c r="N7" s="64">
        <f>SUM(L7,M7)</f>
        <v>175</v>
      </c>
      <c r="O7" s="111"/>
    </row>
    <row r="8" spans="1:15" ht="17.100000000000001" customHeight="1" thickBot="1">
      <c r="H8" s="12"/>
    </row>
    <row r="9" spans="1:15" ht="17.100000000000001" customHeight="1" thickBot="1">
      <c r="A9" s="112" t="s">
        <v>1</v>
      </c>
      <c r="B9" s="66" t="s">
        <v>27</v>
      </c>
      <c r="C9" s="106" t="str">
        <f>CONCATENATE(IF(B9="СК ‚‚Уљма‚‚","Уљма",""),IF(B9="СК ‚‚Младост‚‚","Инђија",""),IF(B9="СД ‚‚Јединство‚‚","Стара Пазова",""),IF(B9="СД ‚‚Панчево 1813‚‚","Панчево",""),IF(B9="СД ‚‚Врбас‚‚","Врбас",""),IF(B9="СД ‚‚Бечкерек 1825‚‚","Зрењанин",""),IF(B9="СК ‚‚Татра‚‚","Кисач",""),IF(B9="СК ‚‚Партизан‚‚","Чортановци",""),IF(B9="СД ‚‚Нови Сад 1790‚‚","Нови Сад",""),IF(B9="СК ‚‚Живко Релић-Зуц‚‚","Сремска Митровица",""),IF(B9="СД ‚‚Раде Кончар‚‚","Апатин",""),IF(B9="СД ‚‚Стражилово‚‚","Сремски Карловци",""),IF(B9="СК ‚‚Тиса‚‚","Адорјан",""),IF(B9="СД ‚‚Кикинда‚‚","Кикинда",""),IF(B9="СД ‚‚7. Јули‚‚","Оџаци",""),IF(B9="СД ‚‚Одбрана‚‚","Бела Црква",""),IF(B9="СК ‚‚Хајдук‚‚","Кула",""),IF(B9="СК ‚‚Новолин‚‚","Нови Сад",""),IF(B9="СК ‚‚Виноградар‚‚","Лединци",""),IF(B9="ИСД ‚‚Стрелац‚‚","Нови Сад",""))</f>
        <v>Кикинда</v>
      </c>
      <c r="D9" s="106"/>
      <c r="E9" s="106"/>
      <c r="F9" s="107"/>
      <c r="G9" s="112">
        <f>SUM(F11+F12+F13)</f>
        <v>517</v>
      </c>
      <c r="H9" s="13"/>
      <c r="I9" s="112" t="s">
        <v>1</v>
      </c>
      <c r="J9" s="67" t="s">
        <v>19</v>
      </c>
      <c r="K9" s="106" t="str">
        <f>CONCATENATE(IF(J9="СК ‚‚Уљма‚‚","Уљма",""),IF(J9="СК ‚‚Младост‚‚","Инђија",""),IF(J9="СД ‚‚Јединство‚‚","Стара Пазова",""),IF(J9="СД ‚‚Панчево 1813‚‚","Панчево",""),IF(J9="СД ‚‚Врбас‚‚","Врбас",""),IF(J9="СД ‚‚Бечкерек 1825‚‚","Зрењанин",""),IF(J9="СК ‚‚Татра‚‚","Кисач",""),IF(J9="СК ‚‚Партизан‚‚","Чортановци",""),IF(J9="СД ‚‚Нови Сад 1790‚‚","Нови Сад",""),IF(J9="СК ‚‚Живко Релић-Зуц‚‚","Сремска Митровица",""),IF(J9="СД ‚‚Раде Кончар‚‚","Апатин",""),IF(J9="СД ‚‚Стражилово‚‚","Сремски Карловци",""),IF(J9="СК ‚‚Тиса‚‚","Адорјан",""),IF(J9="СД ‚‚Кикинда‚‚","Кикинда",""),IF(J9="СД ‚‚7. Јули‚‚","Оџаци",""),IF(J9="СД ‚‚Одбрана‚‚","Бела Црква",""),IF(J9="СК ‚‚Хајдук‚‚","Кула",""),IF(J9="СК ‚‚Новолин‚‚","Нови Сад",""),IF(J9="СК ‚‚Виноградар‚‚","Лединци",""),IF(J9="ИСД ‚‚Стрелац‚‚","Нови Сад",""))</f>
        <v>Врбас</v>
      </c>
      <c r="L9" s="106"/>
      <c r="M9" s="106"/>
      <c r="N9" s="107"/>
      <c r="O9" s="112">
        <f>SUM(N11+N12+N13)</f>
        <v>516</v>
      </c>
    </row>
    <row r="10" spans="1:15" ht="17.100000000000001" customHeight="1" thickBot="1">
      <c r="A10" s="109"/>
      <c r="B10" s="8" t="s">
        <v>10</v>
      </c>
      <c r="C10" s="9" t="s">
        <v>9</v>
      </c>
      <c r="D10" s="10" t="s">
        <v>8</v>
      </c>
      <c r="E10" s="11" t="s">
        <v>7</v>
      </c>
      <c r="F10" s="39" t="s">
        <v>6</v>
      </c>
      <c r="G10" s="109"/>
      <c r="H10" s="13"/>
      <c r="I10" s="109"/>
      <c r="J10" s="8" t="s">
        <v>10</v>
      </c>
      <c r="K10" s="9" t="s">
        <v>9</v>
      </c>
      <c r="L10" s="10" t="s">
        <v>8</v>
      </c>
      <c r="M10" s="11" t="s">
        <v>7</v>
      </c>
      <c r="N10" s="39" t="s">
        <v>6</v>
      </c>
      <c r="O10" s="109"/>
    </row>
    <row r="11" spans="1:15" ht="17.100000000000001" customHeight="1">
      <c r="A11" s="109"/>
      <c r="B11" s="4" t="s">
        <v>112</v>
      </c>
      <c r="C11" s="1">
        <v>2006</v>
      </c>
      <c r="D11" s="14">
        <v>79</v>
      </c>
      <c r="E11" s="36">
        <v>79</v>
      </c>
      <c r="F11" s="62">
        <f>SUM(D11,E11)</f>
        <v>158</v>
      </c>
      <c r="G11" s="110"/>
      <c r="H11" s="13"/>
      <c r="I11" s="109"/>
      <c r="J11" s="4" t="s">
        <v>88</v>
      </c>
      <c r="K11" s="1"/>
      <c r="L11" s="14">
        <v>89</v>
      </c>
      <c r="M11" s="36">
        <v>90</v>
      </c>
      <c r="N11" s="62">
        <f>SUM(L11,M11)</f>
        <v>179</v>
      </c>
      <c r="O11" s="110"/>
    </row>
    <row r="12" spans="1:15" ht="17.100000000000001" customHeight="1">
      <c r="A12" s="109"/>
      <c r="B12" s="5" t="s">
        <v>113</v>
      </c>
      <c r="C12" s="2">
        <v>2005</v>
      </c>
      <c r="D12" s="15">
        <v>93</v>
      </c>
      <c r="E12" s="37">
        <v>90</v>
      </c>
      <c r="F12" s="63">
        <f>SUM(D12,E12)</f>
        <v>183</v>
      </c>
      <c r="G12" s="110"/>
      <c r="H12" s="13"/>
      <c r="I12" s="109"/>
      <c r="J12" s="5" t="s">
        <v>89</v>
      </c>
      <c r="K12" s="2"/>
      <c r="L12" s="15">
        <v>77</v>
      </c>
      <c r="M12" s="37">
        <v>84</v>
      </c>
      <c r="N12" s="63">
        <f>SUM(L12,M12)</f>
        <v>161</v>
      </c>
      <c r="O12" s="110"/>
    </row>
    <row r="13" spans="1:15" ht="17.100000000000001" customHeight="1" thickBot="1">
      <c r="A13" s="116"/>
      <c r="B13" s="6" t="s">
        <v>114</v>
      </c>
      <c r="C13" s="3">
        <v>2005</v>
      </c>
      <c r="D13" s="16">
        <v>85</v>
      </c>
      <c r="E13" s="38">
        <v>91</v>
      </c>
      <c r="F13" s="64">
        <f>SUM(D13,E13)</f>
        <v>176</v>
      </c>
      <c r="G13" s="111"/>
      <c r="H13" s="13"/>
      <c r="I13" s="116"/>
      <c r="J13" s="6" t="s">
        <v>90</v>
      </c>
      <c r="K13" s="3"/>
      <c r="L13" s="16">
        <v>90</v>
      </c>
      <c r="M13" s="38">
        <v>86</v>
      </c>
      <c r="N13" s="64">
        <f>SUM(L13,M13)</f>
        <v>176</v>
      </c>
      <c r="O13" s="111"/>
    </row>
    <row r="14" spans="1:15" ht="17.100000000000001" customHeight="1" thickBot="1">
      <c r="H14" s="13"/>
    </row>
    <row r="15" spans="1:15" ht="17.100000000000001" customHeight="1" thickBot="1">
      <c r="A15" s="112" t="s">
        <v>2</v>
      </c>
      <c r="B15" s="67" t="s">
        <v>19</v>
      </c>
      <c r="C15" s="106" t="str">
        <f>CONCATENATE(IF(B15="СК ‚‚Уљма‚‚","Уљма",""),IF(B15="СК ‚‚Младост‚‚","Инђија",""),IF(B15="СД ‚‚Јединство‚‚","Стара Пазова",""),IF(B15="СД ‚‚Панчево 1813‚‚","Панчево",""),IF(B15="СД ‚‚Врбас‚‚","Врбас",""),IF(B15="СД ‚‚Бечкерек 1825‚‚","Зрењанин",""),IF(B15="СК ‚‚Татра‚‚","Кисач",""),IF(B15="СК ‚‚Партизан‚‚","Чортановци",""),IF(B15="СД ‚‚Нови Сад 1790‚‚","Нови Сад",""),IF(B15="СК ‚‚Живко Релић-Зуц‚‚","Сремска Митровица",""),IF(B15="СД ‚‚Раде Кончар‚‚","Апатин",""),IF(B15="СД ‚‚Стражилово‚‚","Сремски Карловци",""),IF(B15="СК ‚‚Тиса‚‚","Адорјан",""),IF(B15="СД ‚‚Кикинда‚‚","Кикинда",""),IF(B15="СД ‚‚7. Јули‚‚","Оџаци",""),IF(B15="СД ‚‚Одбрана‚‚","Бела Црква",""),IF(B15="СК ‚‚Хајдук‚‚","Кула",""),IF(B15="СК ‚‚Новолин‚‚","Нови Сад",""),IF(B15="СК ‚‚Виноградар‚‚","Лединци",""),IF(B15="ИСД ‚‚Стрелац‚‚","Нови Сад",""))</f>
        <v>Врбас</v>
      </c>
      <c r="D15" s="106"/>
      <c r="E15" s="106"/>
      <c r="F15" s="107"/>
      <c r="G15" s="112">
        <f>SUM(F17+F18+F19)</f>
        <v>495</v>
      </c>
      <c r="H15" s="13"/>
      <c r="I15" s="112" t="s">
        <v>2</v>
      </c>
      <c r="J15" s="66" t="s">
        <v>17</v>
      </c>
      <c r="K15" s="106" t="str">
        <f>CONCATENATE(IF(J15="СК ‚‚Уљма‚‚","Уљма",""),IF(J15="СК ‚‚Младост‚‚","Инђија",""),IF(J15="СД ‚‚Јединство‚‚","Стара Пазова",""),IF(J15="СД ‚‚Панчево 1813‚‚","Панчево",""),IF(J15="СД ‚‚Врбас‚‚","Врбас",""),IF(J15="СД ‚‚Бечкерек 1825‚‚","Зрењанин",""),IF(J15="СК ‚‚Татра‚‚","Кисач",""),IF(J15="СК ‚‚Партизан‚‚","Чортановци",""),IF(J15="СД ‚‚Нови Сад 1790‚‚","Нови Сад",""),IF(J15="СК ‚‚Живко Релић-Зуц‚‚","Сремска Митровица",""),IF(J15="СД ‚‚Раде Кончар‚‚","Апатин",""),IF(J15="СД ‚‚Стражилово‚‚","Сремски Карловци",""),IF(J15="СК ‚‚Тиса‚‚","Адорјан",""),IF(J15="СД ‚‚Кикинда‚‚","Кикинда",""),IF(J15="СД ‚‚7. Јули‚‚","Оџаци",""),IF(J15="СД ‚‚Одбрана‚‚","Бела Црква",""),IF(J15="СК ‚‚Хајдук‚‚","Кула",""),IF(J15="СК ‚‚Новолин‚‚","Нови Сад",""),IF(J15="СК ‚‚Виноградар‚‚","Лединци",""),IF(J15="ИСД ‚‚Стрелац‚‚","Нови Сад",""))</f>
        <v>Стара Пазова</v>
      </c>
      <c r="L15" s="106"/>
      <c r="M15" s="106"/>
      <c r="N15" s="107"/>
      <c r="O15" s="112">
        <f>SUM(N17+N18+N19)</f>
        <v>503</v>
      </c>
    </row>
    <row r="16" spans="1:15" ht="17.100000000000001" customHeight="1" thickBot="1">
      <c r="A16" s="109"/>
      <c r="B16" s="8" t="s">
        <v>10</v>
      </c>
      <c r="C16" s="9" t="s">
        <v>9</v>
      </c>
      <c r="D16" s="10" t="s">
        <v>8</v>
      </c>
      <c r="E16" s="11" t="s">
        <v>7</v>
      </c>
      <c r="F16" s="39" t="s">
        <v>6</v>
      </c>
      <c r="G16" s="109"/>
      <c r="H16" s="13"/>
      <c r="I16" s="109"/>
      <c r="J16" s="8" t="s">
        <v>10</v>
      </c>
      <c r="K16" s="9" t="s">
        <v>9</v>
      </c>
      <c r="L16" s="10" t="s">
        <v>8</v>
      </c>
      <c r="M16" s="11" t="s">
        <v>7</v>
      </c>
      <c r="N16" s="39" t="s">
        <v>6</v>
      </c>
      <c r="O16" s="109"/>
    </row>
    <row r="17" spans="1:15" ht="17.100000000000001" customHeight="1">
      <c r="A17" s="109"/>
      <c r="B17" s="4" t="s">
        <v>87</v>
      </c>
      <c r="C17" s="1"/>
      <c r="D17" s="14">
        <v>85</v>
      </c>
      <c r="E17" s="36">
        <v>78</v>
      </c>
      <c r="F17" s="62">
        <f>SUM(D17,E17)</f>
        <v>163</v>
      </c>
      <c r="G17" s="110"/>
      <c r="H17" s="13"/>
      <c r="I17" s="109"/>
      <c r="J17" s="4" t="s">
        <v>116</v>
      </c>
      <c r="K17" s="1"/>
      <c r="L17" s="14">
        <v>88</v>
      </c>
      <c r="M17" s="36">
        <v>88</v>
      </c>
      <c r="N17" s="62">
        <f>SUM(L17,M17)</f>
        <v>176</v>
      </c>
      <c r="O17" s="110"/>
    </row>
    <row r="18" spans="1:15" ht="17.100000000000001" customHeight="1">
      <c r="A18" s="109"/>
      <c r="B18" s="5" t="s">
        <v>91</v>
      </c>
      <c r="C18" s="2"/>
      <c r="D18" s="15">
        <v>85</v>
      </c>
      <c r="E18" s="37">
        <v>85</v>
      </c>
      <c r="F18" s="63">
        <f>SUM(D18,E18)</f>
        <v>170</v>
      </c>
      <c r="G18" s="110"/>
      <c r="H18" s="13"/>
      <c r="I18" s="109"/>
      <c r="J18" s="5" t="s">
        <v>117</v>
      </c>
      <c r="K18" s="2"/>
      <c r="L18" s="15">
        <v>80</v>
      </c>
      <c r="M18" s="37">
        <v>72</v>
      </c>
      <c r="N18" s="63">
        <f>SUM(L18,M18)</f>
        <v>152</v>
      </c>
      <c r="O18" s="110"/>
    </row>
    <row r="19" spans="1:15" ht="17.100000000000001" customHeight="1" thickBot="1">
      <c r="A19" s="116"/>
      <c r="B19" s="6" t="s">
        <v>92</v>
      </c>
      <c r="C19" s="3"/>
      <c r="D19" s="16">
        <v>82</v>
      </c>
      <c r="E19" s="38">
        <v>80</v>
      </c>
      <c r="F19" s="64">
        <f>SUM(D19,E19)</f>
        <v>162</v>
      </c>
      <c r="G19" s="111"/>
      <c r="H19" s="13"/>
      <c r="I19" s="116"/>
      <c r="J19" s="6" t="s">
        <v>118</v>
      </c>
      <c r="K19" s="3"/>
      <c r="L19" s="16">
        <v>87</v>
      </c>
      <c r="M19" s="38">
        <v>88</v>
      </c>
      <c r="N19" s="64">
        <f>SUM(L19,M19)</f>
        <v>175</v>
      </c>
      <c r="O19" s="111"/>
    </row>
    <row r="20" spans="1:15" ht="17.100000000000001" customHeight="1" thickBot="1">
      <c r="H20" s="13"/>
    </row>
    <row r="21" spans="1:15" ht="17.100000000000001" customHeight="1" thickBot="1">
      <c r="A21" s="112" t="s">
        <v>3</v>
      </c>
      <c r="B21" s="66" t="s">
        <v>15</v>
      </c>
      <c r="C21" s="106" t="str">
        <f>CONCATENATE(IF(B21="СК ‚‚Уљма‚‚","Уљма",""),IF(B21="СК ‚‚Младост‚‚","Инђија",""),IF(B21="СД ‚‚Јединство‚‚","Стара Пазова",""),IF(B21="СД ‚‚Панчево 1813‚‚","Панчево",""),IF(B21="СД ‚‚Врбас‚‚","Врбас",""),IF(B21="СД ‚‚Бечкерек 1825‚‚","Зрењанин",""),IF(B21="СК ‚‚Татра‚‚","Кисач",""),IF(B21="СК ‚‚Партизан‚‚","Чортановци",""),IF(B21="СД ‚‚Нови Сад 1790‚‚","Нови Сад",""),IF(B21="СК ‚‚Живко Релић-Зуц‚‚","Сремска Митровица",""),IF(B21="СД ‚‚Раде Кончар‚‚","Апатин",""),IF(B21="СД ‚‚Стражилово‚‚","Сремски Карловци",""),IF(B21="СК ‚‚Тиса‚‚","Адорјан",""),IF(B21="СД ‚‚Кикинда‚‚","Кикинда",""),IF(B21="СД ‚‚7. Јули‚‚","Оџаци",""),IF(B21="СД ‚‚Одбрана‚‚","Бела Црква",""),IF(B21="СК ‚‚Хајдук‚‚","Кула",""),IF(B21="СК ‚‚Новолин‚‚","Нови Сад",""),IF(B21="СК ‚‚Виноградар‚‚","Лединци",""),IF(B21="ИСД ‚‚Стрелац‚‚","Нови Сад",""))</f>
        <v>Уљма</v>
      </c>
      <c r="D21" s="106"/>
      <c r="E21" s="106"/>
      <c r="F21" s="107"/>
      <c r="G21" s="108">
        <f>SUM(F23+F24+F25)</f>
        <v>463</v>
      </c>
      <c r="H21" s="13"/>
      <c r="I21" s="112" t="s">
        <v>3</v>
      </c>
      <c r="J21" s="66" t="s">
        <v>25</v>
      </c>
      <c r="K21" s="106" t="str">
        <f>CONCATENATE(IF(J21="СК ‚‚Уљма‚‚","Уљма",""),IF(J21="СК ‚‚Младост‚‚","Инђија",""),IF(J21="СД ‚‚Јединство‚‚","Стара Пазова",""),IF(J21="СД ‚‚Панчево 1813‚‚","Панчево",""),IF(J21="СД ‚‚Врбас‚‚","Врбас",""),IF(J21="СД ‚‚Бечкерек 1825‚‚","Зрењанин",""),IF(J21="СК ‚‚Татра‚‚","Кисач",""),IF(J21="СК ‚‚Партизан‚‚","Чортановци",""),IF(J21="СД ‚‚Нови Сад 1790‚‚","Нови Сад",""),IF(J21="СК ‚‚Живко Релић-Зуц‚‚","Сремска Митровица",""),IF(J21="СД ‚‚Раде Кончар‚‚","Апатин",""),IF(J21="СД ‚‚Стражилово‚‚","Сремски Карловци",""),IF(J21="СК ‚‚Тиса‚‚","Адорјан",""),IF(J21="СД ‚‚Кикинда‚‚","Кикинда",""),IF(J21="СД ‚‚7. Јули‚‚","Оџаци",""),IF(J21="СД ‚‚Одбрана‚‚","Бела Црква",""),IF(J21="СК ‚‚Хајдук‚‚","Кула",""),IF(J21="СК ‚‚Новолин‚‚","Нови Сад",""),IF(J21="СК ‚‚Виноградар‚‚","Лединци",""),IF(J21="ИСД ‚‚Стрелац‚‚","Нови Сад",""))</f>
        <v>Сремски Карловци</v>
      </c>
      <c r="L21" s="106"/>
      <c r="M21" s="106"/>
      <c r="N21" s="107"/>
      <c r="O21" s="112">
        <f>SUM(N23+N24+N25)</f>
        <v>498</v>
      </c>
    </row>
    <row r="22" spans="1:15" ht="17.100000000000001" customHeight="1" thickBot="1">
      <c r="A22" s="109"/>
      <c r="B22" s="26" t="s">
        <v>10</v>
      </c>
      <c r="C22" s="27" t="s">
        <v>9</v>
      </c>
      <c r="D22" s="28" t="s">
        <v>8</v>
      </c>
      <c r="E22" s="29" t="s">
        <v>7</v>
      </c>
      <c r="F22" s="40" t="s">
        <v>6</v>
      </c>
      <c r="G22" s="109"/>
      <c r="H22" s="13"/>
      <c r="I22" s="109"/>
      <c r="J22" s="8" t="s">
        <v>10</v>
      </c>
      <c r="K22" s="9" t="s">
        <v>9</v>
      </c>
      <c r="L22" s="10" t="s">
        <v>8</v>
      </c>
      <c r="M22" s="11" t="s">
        <v>7</v>
      </c>
      <c r="N22" s="39" t="s">
        <v>6</v>
      </c>
      <c r="O22" s="109"/>
    </row>
    <row r="23" spans="1:15" ht="17.100000000000001" customHeight="1">
      <c r="A23" s="109"/>
      <c r="B23" s="4" t="s">
        <v>64</v>
      </c>
      <c r="C23" s="1">
        <v>2009</v>
      </c>
      <c r="D23" s="14">
        <v>75</v>
      </c>
      <c r="E23" s="36">
        <v>70</v>
      </c>
      <c r="F23" s="62">
        <f>SUM(D23,E23)</f>
        <v>145</v>
      </c>
      <c r="G23" s="110"/>
      <c r="H23" s="13"/>
      <c r="I23" s="109"/>
      <c r="J23" s="4" t="s">
        <v>84</v>
      </c>
      <c r="K23" s="1"/>
      <c r="L23" s="14">
        <v>89</v>
      </c>
      <c r="M23" s="36">
        <v>86</v>
      </c>
      <c r="N23" s="62">
        <f>SUM(L23,M23)</f>
        <v>175</v>
      </c>
      <c r="O23" s="110"/>
    </row>
    <row r="24" spans="1:15" ht="17.100000000000001" customHeight="1">
      <c r="A24" s="109"/>
      <c r="B24" s="5" t="s">
        <v>65</v>
      </c>
      <c r="C24" s="2">
        <v>2009</v>
      </c>
      <c r="D24" s="15">
        <v>89</v>
      </c>
      <c r="E24" s="37">
        <v>86</v>
      </c>
      <c r="F24" s="63">
        <f>SUM(D24,E24)</f>
        <v>175</v>
      </c>
      <c r="G24" s="110"/>
      <c r="H24" s="13"/>
      <c r="I24" s="109"/>
      <c r="J24" s="5" t="s">
        <v>85</v>
      </c>
      <c r="K24" s="2"/>
      <c r="L24" s="15">
        <v>74</v>
      </c>
      <c r="M24" s="37">
        <v>83</v>
      </c>
      <c r="N24" s="63">
        <f>SUM(L24,M24)</f>
        <v>157</v>
      </c>
      <c r="O24" s="110"/>
    </row>
    <row r="25" spans="1:15" ht="17.100000000000001" customHeight="1" thickBot="1">
      <c r="A25" s="116"/>
      <c r="B25" s="6" t="s">
        <v>66</v>
      </c>
      <c r="C25" s="3">
        <v>2007</v>
      </c>
      <c r="D25" s="16">
        <v>78</v>
      </c>
      <c r="E25" s="38">
        <v>65</v>
      </c>
      <c r="F25" s="64">
        <f>SUM(D25,E25)</f>
        <v>143</v>
      </c>
      <c r="G25" s="111"/>
      <c r="H25" s="13"/>
      <c r="I25" s="116"/>
      <c r="J25" s="6" t="s">
        <v>86</v>
      </c>
      <c r="K25" s="3"/>
      <c r="L25" s="16">
        <v>80</v>
      </c>
      <c r="M25" s="38">
        <v>86</v>
      </c>
      <c r="N25" s="64">
        <f>SUM(L25,M25)</f>
        <v>166</v>
      </c>
      <c r="O25" s="111"/>
    </row>
    <row r="26" spans="1:15" ht="17.100000000000001" customHeight="1" thickBot="1">
      <c r="H26" s="13"/>
    </row>
    <row r="27" spans="1:15" ht="17.100000000000001" customHeight="1" thickBot="1">
      <c r="A27" s="112" t="s">
        <v>4</v>
      </c>
      <c r="B27" s="66" t="s">
        <v>25</v>
      </c>
      <c r="C27" s="106" t="str">
        <f>CONCATENATE(IF(B27="СК ‚‚Уљма‚‚","Уљма",""),IF(B27="СК ‚‚Младост‚‚","Инђија",""),IF(B27="СД ‚‚Јединство‚‚","Стара Пазова",""),IF(B27="СД ‚‚Панчево 1813‚‚","Панчево",""),IF(B27="СД ‚‚Врбас‚‚","Врбас",""),IF(B27="СД ‚‚Бечкерек 1825‚‚","Зрењанин",""),IF(B27="СК ‚‚Татра‚‚","Кисач",""),IF(B27="СК ‚‚Партизан‚‚","Чортановци",""),IF(B27="СД ‚‚Нови Сад 1790‚‚","Нови Сад",""),IF(B27="СК ‚‚Живко Релић-Зуц‚‚","Сремска Митровица",""),IF(B27="СД ‚‚Раде Кончар‚‚","Апатин",""),IF(B27="СД ‚‚Стражилово‚‚","Сремски Карловци",""),IF(B27="СК ‚‚Тиса‚‚","Адорјан",""),IF(B27="СД ‚‚Кикинда‚‚","Кикинда",""),IF(B27="СД ‚‚7. Јули‚‚","Оџаци",""),IF(B27="СД ‚‚Одбрана‚‚","Бела Црква",""),IF(B27="СК ‚‚Хајдук‚‚","Кула",""),IF(B27="СК ‚‚Новолин‚‚","Нови Сад",""),IF(B27="СК ‚‚Виноградар‚‚","Лединци",""),IF(B27="ИСД ‚‚Стрелац‚‚","Нови Сад",""))</f>
        <v>Сремски Карловци</v>
      </c>
      <c r="D27" s="106"/>
      <c r="E27" s="106"/>
      <c r="F27" s="107"/>
      <c r="G27" s="112">
        <f>SUM(F29+F30+F31)</f>
        <v>439</v>
      </c>
      <c r="H27" s="13"/>
      <c r="I27" s="112" t="s">
        <v>4</v>
      </c>
      <c r="J27" s="66" t="s">
        <v>18</v>
      </c>
      <c r="K27" s="106" t="str">
        <f>CONCATENATE(IF(J27="СК ‚‚Уљма‚‚","Уљма",""),IF(J27="СК ‚‚Младост‚‚","Инђија",""),IF(J27="СД ‚‚Јединство‚‚","Стара Пазова",""),IF(J27="СД ‚‚Панчево 1813‚‚","Панчево",""),IF(J27="СД ‚‚Врбас‚‚","Врбас",""),IF(J27="СД ‚‚Бечкерек 1825‚‚","Зрењанин",""),IF(J27="СК ‚‚Татра‚‚","Кисач",""),IF(J27="СК ‚‚Партизан‚‚","Чортановци",""),IF(J27="СД ‚‚Нови Сад 1790‚‚","Нови Сад",""),IF(J27="СК ‚‚Живко Релић-Зуц‚‚","Сремска Митровица",""),IF(J27="СД ‚‚Раде Кончар‚‚","Апатин",""),IF(J27="СД ‚‚Стражилово‚‚","Сремски Карловци",""),IF(J27="СК ‚‚Тиса‚‚","Адорјан",""),IF(J27="СД ‚‚Кикинда‚‚","Кикинда",""),IF(J27="СД ‚‚7. Јули‚‚","Оџаци",""),IF(J27="СД ‚‚Одбрана‚‚","Бела Црква",""),IF(J27="СК ‚‚Хајдук‚‚","Кула",""),IF(J27="СК ‚‚Новолин‚‚","Нови Сад",""),IF(J27="СК ‚‚Виноградар‚‚","Лединци",""),IF(J27="ИСД ‚‚Стрелац‚‚","Нови Сад",""))</f>
        <v>Панчево</v>
      </c>
      <c r="L27" s="106"/>
      <c r="M27" s="106"/>
      <c r="N27" s="107"/>
      <c r="O27" s="112">
        <f>SUM(N29+N30+N31)</f>
        <v>470</v>
      </c>
    </row>
    <row r="28" spans="1:15" ht="17.100000000000001" customHeight="1" thickBot="1">
      <c r="A28" s="109"/>
      <c r="B28" s="8" t="s">
        <v>10</v>
      </c>
      <c r="C28" s="9" t="s">
        <v>9</v>
      </c>
      <c r="D28" s="10" t="s">
        <v>8</v>
      </c>
      <c r="E28" s="11" t="s">
        <v>7</v>
      </c>
      <c r="F28" s="39" t="s">
        <v>6</v>
      </c>
      <c r="G28" s="109"/>
      <c r="H28" s="13"/>
      <c r="I28" s="109"/>
      <c r="J28" s="8" t="s">
        <v>10</v>
      </c>
      <c r="K28" s="9" t="s">
        <v>9</v>
      </c>
      <c r="L28" s="10" t="s">
        <v>8</v>
      </c>
      <c r="M28" s="11" t="s">
        <v>7</v>
      </c>
      <c r="N28" s="39" t="s">
        <v>6</v>
      </c>
      <c r="O28" s="109"/>
    </row>
    <row r="29" spans="1:15" ht="17.100000000000001" customHeight="1">
      <c r="A29" s="109"/>
      <c r="B29" s="4" t="s">
        <v>79</v>
      </c>
      <c r="C29" s="1"/>
      <c r="D29" s="14">
        <v>84</v>
      </c>
      <c r="E29" s="36">
        <v>86</v>
      </c>
      <c r="F29" s="62">
        <f>SUM(D29,E29)</f>
        <v>170</v>
      </c>
      <c r="G29" s="110"/>
      <c r="H29" s="13"/>
      <c r="I29" s="109"/>
      <c r="J29" s="4" t="s">
        <v>82</v>
      </c>
      <c r="K29" s="1"/>
      <c r="L29" s="14">
        <v>86</v>
      </c>
      <c r="M29" s="36">
        <v>87</v>
      </c>
      <c r="N29" s="62">
        <f>SUM(L29,M29)</f>
        <v>173</v>
      </c>
      <c r="O29" s="110"/>
    </row>
    <row r="30" spans="1:15" ht="17.100000000000001" customHeight="1">
      <c r="A30" s="109"/>
      <c r="B30" s="5" t="s">
        <v>80</v>
      </c>
      <c r="C30" s="2"/>
      <c r="D30" s="15">
        <v>65</v>
      </c>
      <c r="E30" s="37">
        <v>62</v>
      </c>
      <c r="F30" s="63">
        <f>SUM(D30,E30)</f>
        <v>127</v>
      </c>
      <c r="G30" s="110"/>
      <c r="H30" s="13"/>
      <c r="I30" s="109"/>
      <c r="J30" s="5" t="s">
        <v>83</v>
      </c>
      <c r="K30" s="2"/>
      <c r="L30" s="15">
        <v>90</v>
      </c>
      <c r="M30" s="37">
        <v>96</v>
      </c>
      <c r="N30" s="63">
        <f>SUM(L30,M30)</f>
        <v>186</v>
      </c>
      <c r="O30" s="110"/>
    </row>
    <row r="31" spans="1:15" ht="17.100000000000001" customHeight="1" thickBot="1">
      <c r="A31" s="116"/>
      <c r="B31" s="6" t="s">
        <v>81</v>
      </c>
      <c r="C31" s="3"/>
      <c r="D31" s="16">
        <v>68</v>
      </c>
      <c r="E31" s="38">
        <v>74</v>
      </c>
      <c r="F31" s="64">
        <f>SUM(D31,E31)</f>
        <v>142</v>
      </c>
      <c r="G31" s="111"/>
      <c r="H31" s="13"/>
      <c r="I31" s="116"/>
      <c r="J31" s="6" t="s">
        <v>72</v>
      </c>
      <c r="K31" s="3"/>
      <c r="L31" s="16">
        <v>58</v>
      </c>
      <c r="M31" s="38">
        <v>53</v>
      </c>
      <c r="N31" s="64">
        <f>SUM(L31,M31)</f>
        <v>111</v>
      </c>
      <c r="O31" s="111"/>
    </row>
    <row r="32" spans="1:15" ht="17.100000000000001" customHeight="1" thickBot="1">
      <c r="H32" s="13"/>
    </row>
    <row r="33" spans="1:15" ht="17.100000000000001" customHeight="1" thickBot="1">
      <c r="A33" s="124"/>
      <c r="B33" s="125"/>
      <c r="C33" s="126"/>
      <c r="D33" s="127"/>
      <c r="E33" s="127"/>
      <c r="F33" s="127"/>
      <c r="G33" s="127"/>
      <c r="H33" s="13"/>
      <c r="I33" s="112" t="s">
        <v>5</v>
      </c>
      <c r="J33" s="66" t="s">
        <v>15</v>
      </c>
      <c r="K33" s="106" t="str">
        <f>CONCATENATE(IF(J33="СК ‚‚Уљма‚‚","Уљма",""),IF(J33="СК ‚‚Младост‚‚","Инђија",""),IF(J33="СД ‚‚Јединство‚‚","Стара Пазова",""),IF(J33="СД ‚‚Панчево 1813‚‚","Панчево",""),IF(J33="СД ‚‚Врбас‚‚","Врбас",""),IF(J33="СД ‚‚Бечкерек 1825‚‚","Зрењанин",""),IF(J33="СК ‚‚Татра‚‚","Кисач",""),IF(J33="СК ‚‚Партизан‚‚","Чортановци",""),IF(J33="СД ‚‚Нови Сад 1790‚‚","Нови Сад",""),IF(J33="СК ‚‚Живко Релић-Зуц‚‚","Сремска Митровица",""),IF(J33="СД ‚‚Раде Кончар‚‚","Апатин",""),IF(J33="СД ‚‚Стражилово‚‚","Сремски Карловци",""),IF(J33="СК ‚‚Тиса‚‚","Адорјан",""),IF(J33="СД ‚‚Кикинда‚‚","Кикинда",""),IF(J33="СД ‚‚7. Јули‚‚","Оџаци",""),IF(J33="СД ‚‚Одбрана‚‚","Бела Црква",""),IF(J33="СК ‚‚Хајдук‚‚","Кула",""),IF(J33="СК ‚‚Новолин‚‚","Нови Сад",""),IF(J33="СК ‚‚Виноградар‚‚","Лединци",""),IF(J33="ИСД ‚‚Стрелац‚‚","Нови Сад",""))</f>
        <v>Уљма</v>
      </c>
      <c r="L33" s="106"/>
      <c r="M33" s="106"/>
      <c r="N33" s="107"/>
      <c r="O33" s="108">
        <f>SUM(N35+N36+N37)</f>
        <v>403</v>
      </c>
    </row>
    <row r="34" spans="1:15" ht="17.100000000000001" customHeight="1" thickBot="1">
      <c r="A34" s="124"/>
      <c r="B34" s="82"/>
      <c r="C34" s="81"/>
      <c r="D34" s="128"/>
      <c r="E34" s="128"/>
      <c r="F34" s="128"/>
      <c r="G34" s="81"/>
      <c r="H34" s="13"/>
      <c r="I34" s="109"/>
      <c r="J34" s="26" t="s">
        <v>10</v>
      </c>
      <c r="K34" s="27" t="s">
        <v>9</v>
      </c>
      <c r="L34" s="28" t="s">
        <v>8</v>
      </c>
      <c r="M34" s="29" t="s">
        <v>7</v>
      </c>
      <c r="N34" s="40" t="s">
        <v>6</v>
      </c>
      <c r="O34" s="109"/>
    </row>
    <row r="35" spans="1:15" ht="17.100000000000001" customHeight="1">
      <c r="A35" s="124"/>
      <c r="B35" s="17"/>
      <c r="C35" s="17"/>
      <c r="D35" s="18"/>
      <c r="E35" s="18"/>
      <c r="F35" s="82"/>
      <c r="G35" s="124"/>
      <c r="H35" s="13"/>
      <c r="I35" s="109"/>
      <c r="J35" s="4" t="s">
        <v>67</v>
      </c>
      <c r="K35" s="1">
        <v>2007</v>
      </c>
      <c r="L35" s="14">
        <v>52</v>
      </c>
      <c r="M35" s="36">
        <v>65</v>
      </c>
      <c r="N35" s="62">
        <f>SUM(L35,M35)</f>
        <v>117</v>
      </c>
      <c r="O35" s="110"/>
    </row>
    <row r="36" spans="1:15" ht="17.100000000000001" customHeight="1">
      <c r="A36" s="124"/>
      <c r="B36" s="17"/>
      <c r="C36" s="17"/>
      <c r="D36" s="18"/>
      <c r="E36" s="18"/>
      <c r="F36" s="82"/>
      <c r="G36" s="129"/>
      <c r="H36" s="13"/>
      <c r="I36" s="109"/>
      <c r="J36" s="5" t="s">
        <v>68</v>
      </c>
      <c r="K36" s="2">
        <v>2005</v>
      </c>
      <c r="L36" s="15">
        <v>79</v>
      </c>
      <c r="M36" s="37">
        <v>74</v>
      </c>
      <c r="N36" s="63">
        <f>SUM(L36,M36)</f>
        <v>153</v>
      </c>
      <c r="O36" s="110"/>
    </row>
    <row r="37" spans="1:15" ht="17.100000000000001" customHeight="1" thickBot="1">
      <c r="A37" s="124"/>
      <c r="B37" s="17"/>
      <c r="C37" s="17"/>
      <c r="D37" s="18"/>
      <c r="E37" s="18"/>
      <c r="F37" s="82"/>
      <c r="G37" s="129"/>
      <c r="H37" s="13"/>
      <c r="I37" s="116"/>
      <c r="J37" s="6" t="s">
        <v>69</v>
      </c>
      <c r="K37" s="3">
        <v>2007</v>
      </c>
      <c r="L37" s="16">
        <v>67</v>
      </c>
      <c r="M37" s="38">
        <v>66</v>
      </c>
      <c r="N37" s="64">
        <f>SUM(L37,M37)</f>
        <v>133</v>
      </c>
      <c r="O37" s="111"/>
    </row>
    <row r="38" spans="1:15" ht="17.100000000000001" customHeight="1">
      <c r="A38" s="13"/>
      <c r="B38" s="13"/>
      <c r="C38" s="13"/>
      <c r="D38" s="13"/>
      <c r="E38" s="13"/>
      <c r="F38" s="13"/>
      <c r="G38" s="13"/>
      <c r="H38" s="13"/>
    </row>
    <row r="39" spans="1:15" ht="17.100000000000001" customHeight="1">
      <c r="A39" s="124"/>
      <c r="B39" s="125"/>
      <c r="C39" s="126"/>
      <c r="D39" s="127"/>
      <c r="E39" s="127"/>
      <c r="F39" s="127"/>
      <c r="G39" s="127"/>
      <c r="H39" s="13"/>
      <c r="I39" s="124"/>
      <c r="J39" s="125"/>
      <c r="K39" s="126"/>
      <c r="L39" s="127"/>
      <c r="M39" s="127"/>
      <c r="N39" s="127"/>
      <c r="O39" s="127"/>
    </row>
    <row r="40" spans="1:15" ht="17.100000000000001" customHeight="1">
      <c r="A40" s="124"/>
      <c r="B40" s="82"/>
      <c r="C40" s="81"/>
      <c r="D40" s="128"/>
      <c r="E40" s="128"/>
      <c r="F40" s="128"/>
      <c r="G40" s="81"/>
      <c r="H40" s="13"/>
      <c r="I40" s="124"/>
      <c r="J40" s="82"/>
      <c r="K40" s="81"/>
      <c r="L40" s="128"/>
      <c r="M40" s="128"/>
      <c r="N40" s="128"/>
      <c r="O40" s="81"/>
    </row>
    <row r="41" spans="1:15" ht="17.100000000000001" customHeight="1">
      <c r="A41" s="124"/>
      <c r="B41" s="17"/>
      <c r="C41" s="17"/>
      <c r="D41" s="18"/>
      <c r="E41" s="18"/>
      <c r="F41" s="82"/>
      <c r="G41" s="124"/>
      <c r="H41" s="13"/>
      <c r="I41" s="124"/>
      <c r="J41" s="17"/>
      <c r="K41" s="17"/>
      <c r="L41" s="18"/>
      <c r="M41" s="18"/>
      <c r="N41" s="82"/>
      <c r="O41" s="124"/>
    </row>
    <row r="42" spans="1:15" ht="17.100000000000001" customHeight="1">
      <c r="A42" s="124"/>
      <c r="B42" s="17"/>
      <c r="C42" s="17"/>
      <c r="D42" s="18"/>
      <c r="E42" s="18"/>
      <c r="F42" s="82"/>
      <c r="G42" s="129"/>
      <c r="H42" s="13"/>
      <c r="I42" s="124"/>
      <c r="J42" s="17"/>
      <c r="K42" s="17"/>
      <c r="L42" s="18"/>
      <c r="M42" s="18"/>
      <c r="N42" s="82"/>
      <c r="O42" s="129"/>
    </row>
    <row r="43" spans="1:15" ht="17.100000000000001" customHeight="1">
      <c r="A43" s="124"/>
      <c r="B43" s="17"/>
      <c r="C43" s="17"/>
      <c r="D43" s="18"/>
      <c r="E43" s="18"/>
      <c r="F43" s="82"/>
      <c r="G43" s="129"/>
      <c r="H43" s="13"/>
      <c r="I43" s="124"/>
      <c r="J43" s="17"/>
      <c r="K43" s="17"/>
      <c r="L43" s="18"/>
      <c r="M43" s="18"/>
      <c r="N43" s="82"/>
      <c r="O43" s="129"/>
    </row>
    <row r="44" spans="1:15" ht="17.100000000000001" customHeight="1">
      <c r="A44" s="7"/>
      <c r="B44" s="17"/>
      <c r="C44" s="17"/>
      <c r="D44" s="18"/>
      <c r="E44" s="18"/>
      <c r="F44" s="17"/>
      <c r="G44" s="7"/>
      <c r="H44" s="13"/>
      <c r="I44" s="7"/>
      <c r="J44" s="17"/>
      <c r="K44" s="17"/>
      <c r="L44" s="18"/>
      <c r="M44" s="18"/>
      <c r="N44" s="17"/>
      <c r="O44" s="7"/>
    </row>
    <row r="45" spans="1:15" ht="17.100000000000001" customHeight="1">
      <c r="A45" s="130"/>
      <c r="B45" s="129"/>
      <c r="C45" s="129"/>
      <c r="D45" s="129"/>
      <c r="E45" s="129"/>
      <c r="F45" s="129"/>
      <c r="G45" s="129"/>
      <c r="H45" s="13"/>
      <c r="I45" s="130"/>
      <c r="J45" s="129"/>
      <c r="K45" s="129"/>
      <c r="L45" s="129"/>
      <c r="M45" s="129"/>
      <c r="N45" s="129"/>
      <c r="O45" s="129"/>
    </row>
    <row r="46" spans="1:15" ht="17.10000000000000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7.100000000000001" customHeight="1">
      <c r="A47" s="124"/>
      <c r="B47" s="125"/>
      <c r="C47" s="126"/>
      <c r="D47" s="127"/>
      <c r="E47" s="127"/>
      <c r="F47" s="127"/>
      <c r="G47" s="127"/>
      <c r="H47" s="13"/>
      <c r="I47" s="124"/>
      <c r="J47" s="125"/>
      <c r="K47" s="126"/>
      <c r="L47" s="127"/>
      <c r="M47" s="127"/>
      <c r="N47" s="127"/>
      <c r="O47" s="127"/>
    </row>
    <row r="48" spans="1:15" ht="17.100000000000001" customHeight="1">
      <c r="A48" s="124"/>
      <c r="B48" s="82"/>
      <c r="C48" s="81"/>
      <c r="D48" s="128"/>
      <c r="E48" s="128"/>
      <c r="F48" s="128"/>
      <c r="G48" s="81"/>
      <c r="H48" s="13"/>
      <c r="I48" s="124"/>
      <c r="J48" s="82"/>
      <c r="K48" s="81"/>
      <c r="L48" s="128"/>
      <c r="M48" s="128"/>
      <c r="N48" s="128"/>
      <c r="O48" s="81"/>
    </row>
    <row r="49" spans="1:15" ht="17.100000000000001" customHeight="1">
      <c r="A49" s="124"/>
      <c r="B49" s="17"/>
      <c r="C49" s="17"/>
      <c r="D49" s="18"/>
      <c r="E49" s="18"/>
      <c r="F49" s="82"/>
      <c r="G49" s="124"/>
      <c r="H49" s="13"/>
      <c r="I49" s="124"/>
      <c r="J49" s="17"/>
      <c r="K49" s="17"/>
      <c r="L49" s="18"/>
      <c r="M49" s="18"/>
      <c r="N49" s="82"/>
      <c r="O49" s="124"/>
    </row>
    <row r="50" spans="1:15" ht="17.100000000000001" customHeight="1">
      <c r="A50" s="124"/>
      <c r="B50" s="17"/>
      <c r="C50" s="17"/>
      <c r="D50" s="18"/>
      <c r="E50" s="18"/>
      <c r="F50" s="82"/>
      <c r="G50" s="129"/>
      <c r="H50" s="13"/>
      <c r="I50" s="124"/>
      <c r="J50" s="17"/>
      <c r="K50" s="17"/>
      <c r="L50" s="18"/>
      <c r="M50" s="18"/>
      <c r="N50" s="82"/>
      <c r="O50" s="129"/>
    </row>
    <row r="51" spans="1:15" ht="17.100000000000001" customHeight="1">
      <c r="A51" s="124"/>
      <c r="B51" s="17"/>
      <c r="C51" s="17"/>
      <c r="D51" s="18"/>
      <c r="E51" s="18"/>
      <c r="F51" s="82"/>
      <c r="G51" s="129"/>
      <c r="H51" s="13"/>
      <c r="I51" s="124"/>
      <c r="J51" s="17"/>
      <c r="K51" s="17"/>
      <c r="L51" s="18"/>
      <c r="M51" s="18"/>
      <c r="N51" s="82"/>
      <c r="O51" s="129"/>
    </row>
    <row r="52" spans="1:15" ht="17.10000000000000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7.100000000000001" customHeight="1">
      <c r="A53" s="124"/>
      <c r="B53" s="125"/>
      <c r="C53" s="126"/>
      <c r="D53" s="127"/>
      <c r="E53" s="127"/>
      <c r="F53" s="127"/>
      <c r="G53" s="127"/>
      <c r="H53" s="13"/>
      <c r="I53" s="124"/>
      <c r="J53" s="125"/>
      <c r="K53" s="126"/>
      <c r="L53" s="127"/>
      <c r="M53" s="127"/>
      <c r="N53" s="127"/>
      <c r="O53" s="127"/>
    </row>
    <row r="54" spans="1:15" ht="17.100000000000001" customHeight="1">
      <c r="A54" s="124"/>
      <c r="B54" s="82"/>
      <c r="C54" s="81"/>
      <c r="D54" s="128"/>
      <c r="E54" s="128"/>
      <c r="F54" s="128"/>
      <c r="G54" s="81"/>
      <c r="H54" s="13"/>
      <c r="I54" s="124"/>
      <c r="J54" s="82"/>
      <c r="K54" s="81"/>
      <c r="L54" s="128"/>
      <c r="M54" s="128"/>
      <c r="N54" s="128"/>
      <c r="O54" s="81"/>
    </row>
    <row r="55" spans="1:15" ht="17.100000000000001" customHeight="1">
      <c r="A55" s="124"/>
      <c r="B55" s="17"/>
      <c r="C55" s="17"/>
      <c r="D55" s="18"/>
      <c r="E55" s="18"/>
      <c r="F55" s="82"/>
      <c r="G55" s="124"/>
      <c r="H55" s="13"/>
      <c r="I55" s="124"/>
      <c r="J55" s="17"/>
      <c r="K55" s="17"/>
      <c r="L55" s="18"/>
      <c r="M55" s="18"/>
      <c r="N55" s="82"/>
      <c r="O55" s="124"/>
    </row>
    <row r="56" spans="1:15" ht="17.100000000000001" customHeight="1">
      <c r="A56" s="124"/>
      <c r="B56" s="17"/>
      <c r="C56" s="17"/>
      <c r="D56" s="18"/>
      <c r="E56" s="18"/>
      <c r="F56" s="82"/>
      <c r="G56" s="129"/>
      <c r="H56" s="13"/>
      <c r="I56" s="124"/>
      <c r="J56" s="17"/>
      <c r="K56" s="17"/>
      <c r="L56" s="18"/>
      <c r="M56" s="18"/>
      <c r="N56" s="82"/>
      <c r="O56" s="129"/>
    </row>
    <row r="57" spans="1:15" ht="17.100000000000001" customHeight="1">
      <c r="A57" s="124"/>
      <c r="B57" s="17"/>
      <c r="C57" s="17"/>
      <c r="D57" s="18"/>
      <c r="E57" s="18"/>
      <c r="F57" s="82"/>
      <c r="G57" s="129"/>
      <c r="H57" s="13"/>
      <c r="I57" s="124"/>
      <c r="J57" s="17"/>
      <c r="K57" s="17"/>
      <c r="L57" s="18"/>
      <c r="M57" s="18"/>
      <c r="N57" s="82"/>
      <c r="O57" s="129"/>
    </row>
    <row r="58" spans="1:15" ht="17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7.100000000000001" customHeight="1">
      <c r="A59" s="124"/>
      <c r="B59" s="125"/>
      <c r="C59" s="126"/>
      <c r="D59" s="129"/>
      <c r="E59" s="129"/>
      <c r="F59" s="129"/>
      <c r="G59" s="81"/>
      <c r="H59" s="13"/>
      <c r="I59" s="124"/>
      <c r="J59" s="125"/>
      <c r="K59" s="126"/>
      <c r="L59" s="129"/>
      <c r="M59" s="129"/>
      <c r="N59" s="129"/>
      <c r="O59" s="81"/>
    </row>
    <row r="60" spans="1:15" ht="17.100000000000001" customHeight="1">
      <c r="A60" s="124"/>
      <c r="B60" s="82"/>
      <c r="C60" s="81"/>
      <c r="D60" s="128"/>
      <c r="E60" s="128"/>
      <c r="F60" s="128"/>
      <c r="G60" s="124"/>
      <c r="H60" s="13"/>
      <c r="I60" s="124"/>
      <c r="J60" s="82"/>
      <c r="K60" s="81"/>
      <c r="L60" s="128"/>
      <c r="M60" s="128"/>
      <c r="N60" s="128"/>
      <c r="O60" s="124"/>
    </row>
    <row r="61" spans="1:15" ht="17.100000000000001" customHeight="1">
      <c r="A61" s="124"/>
      <c r="B61" s="17"/>
      <c r="C61" s="17"/>
      <c r="D61" s="18"/>
      <c r="E61" s="18"/>
      <c r="F61" s="82"/>
      <c r="G61" s="124"/>
      <c r="H61" s="13"/>
      <c r="I61" s="124"/>
      <c r="J61" s="17"/>
      <c r="K61" s="17"/>
      <c r="L61" s="18"/>
      <c r="M61" s="18"/>
      <c r="N61" s="82"/>
      <c r="O61" s="124"/>
    </row>
    <row r="62" spans="1:15" ht="17.100000000000001" customHeight="1">
      <c r="A62" s="124"/>
      <c r="B62" s="17"/>
      <c r="C62" s="17"/>
      <c r="D62" s="18"/>
      <c r="E62" s="18"/>
      <c r="F62" s="82"/>
      <c r="G62" s="124"/>
      <c r="H62" s="13"/>
      <c r="I62" s="124"/>
      <c r="J62" s="17"/>
      <c r="K62" s="17"/>
      <c r="L62" s="18"/>
      <c r="M62" s="18"/>
      <c r="N62" s="82"/>
      <c r="O62" s="124"/>
    </row>
    <row r="63" spans="1:15" ht="17.100000000000001" customHeight="1">
      <c r="A63" s="124"/>
      <c r="B63" s="17"/>
      <c r="C63" s="17"/>
      <c r="D63" s="18"/>
      <c r="E63" s="18"/>
      <c r="F63" s="82"/>
      <c r="G63" s="124"/>
      <c r="H63" s="13"/>
      <c r="I63" s="124"/>
      <c r="J63" s="17"/>
      <c r="K63" s="17"/>
      <c r="L63" s="18"/>
      <c r="M63" s="18"/>
      <c r="N63" s="82"/>
      <c r="O63" s="124"/>
    </row>
    <row r="64" spans="1:15" ht="17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7.100000000000001" customHeight="1">
      <c r="A65" s="124"/>
      <c r="B65" s="125"/>
      <c r="C65" s="126"/>
      <c r="D65" s="129"/>
      <c r="E65" s="129"/>
      <c r="F65" s="129"/>
      <c r="G65" s="124"/>
      <c r="H65" s="13"/>
      <c r="I65" s="124"/>
      <c r="J65" s="125"/>
      <c r="K65" s="126"/>
      <c r="L65" s="129"/>
      <c r="M65" s="129"/>
      <c r="N65" s="129"/>
      <c r="O65" s="124"/>
    </row>
    <row r="66" spans="1:15" ht="17.100000000000001" customHeight="1">
      <c r="A66" s="124"/>
      <c r="B66" s="82"/>
      <c r="C66" s="81"/>
      <c r="D66" s="128"/>
      <c r="E66" s="128"/>
      <c r="F66" s="128"/>
      <c r="G66" s="124"/>
      <c r="H66" s="13"/>
      <c r="I66" s="124"/>
      <c r="J66" s="82"/>
      <c r="K66" s="81"/>
      <c r="L66" s="128"/>
      <c r="M66" s="128"/>
      <c r="N66" s="128"/>
      <c r="O66" s="124"/>
    </row>
    <row r="67" spans="1:15" ht="17.100000000000001" customHeight="1">
      <c r="A67" s="124"/>
      <c r="B67" s="17"/>
      <c r="C67" s="17"/>
      <c r="D67" s="18"/>
      <c r="E67" s="18"/>
      <c r="F67" s="82"/>
      <c r="G67" s="124"/>
      <c r="H67" s="13"/>
      <c r="I67" s="124"/>
      <c r="J67" s="17"/>
      <c r="K67" s="17"/>
      <c r="L67" s="18"/>
      <c r="M67" s="18"/>
      <c r="N67" s="82"/>
      <c r="O67" s="124"/>
    </row>
    <row r="68" spans="1:15" ht="17.100000000000001" customHeight="1">
      <c r="A68" s="124"/>
      <c r="B68" s="17"/>
      <c r="C68" s="17"/>
      <c r="D68" s="18"/>
      <c r="E68" s="18"/>
      <c r="F68" s="82"/>
      <c r="G68" s="124"/>
      <c r="H68" s="13"/>
      <c r="I68" s="124"/>
      <c r="J68" s="17"/>
      <c r="K68" s="17"/>
      <c r="L68" s="18"/>
      <c r="M68" s="18"/>
      <c r="N68" s="82"/>
      <c r="O68" s="124"/>
    </row>
    <row r="69" spans="1:15" ht="17.100000000000001" customHeight="1">
      <c r="A69" s="124"/>
      <c r="B69" s="17"/>
      <c r="C69" s="17"/>
      <c r="D69" s="18"/>
      <c r="E69" s="18"/>
      <c r="F69" s="82"/>
      <c r="G69" s="124"/>
      <c r="H69" s="13"/>
      <c r="I69" s="124"/>
      <c r="J69" s="17"/>
      <c r="K69" s="17"/>
      <c r="L69" s="18"/>
      <c r="M69" s="18"/>
      <c r="N69" s="82"/>
      <c r="O69" s="124"/>
    </row>
    <row r="70" spans="1:15" ht="17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7.100000000000001" customHeight="1">
      <c r="A71" s="124"/>
      <c r="B71" s="125"/>
      <c r="C71" s="126"/>
      <c r="D71" s="129"/>
      <c r="E71" s="129"/>
      <c r="F71" s="129"/>
      <c r="G71" s="124"/>
      <c r="H71" s="13"/>
      <c r="I71" s="124"/>
      <c r="J71" s="126"/>
      <c r="K71" s="126"/>
      <c r="L71" s="126"/>
      <c r="M71" s="126"/>
      <c r="N71" s="126"/>
      <c r="O71" s="124"/>
    </row>
    <row r="72" spans="1:15" ht="17.100000000000001" customHeight="1">
      <c r="A72" s="124"/>
      <c r="B72" s="82"/>
      <c r="C72" s="81"/>
      <c r="D72" s="128"/>
      <c r="E72" s="128"/>
      <c r="F72" s="128"/>
      <c r="G72" s="124"/>
      <c r="H72" s="13"/>
      <c r="I72" s="124"/>
      <c r="J72" s="82"/>
      <c r="K72" s="81"/>
      <c r="L72" s="128"/>
      <c r="M72" s="128"/>
      <c r="N72" s="128"/>
      <c r="O72" s="124"/>
    </row>
    <row r="73" spans="1:15" ht="17.100000000000001" customHeight="1">
      <c r="A73" s="124"/>
      <c r="B73" s="17"/>
      <c r="C73" s="17"/>
      <c r="D73" s="18"/>
      <c r="E73" s="18"/>
      <c r="F73" s="82"/>
      <c r="G73" s="124"/>
      <c r="H73" s="13"/>
      <c r="I73" s="124"/>
      <c r="J73" s="17"/>
      <c r="K73" s="17"/>
      <c r="L73" s="18"/>
      <c r="M73" s="18"/>
      <c r="N73" s="82"/>
      <c r="O73" s="124"/>
    </row>
    <row r="74" spans="1:15" ht="17.100000000000001" customHeight="1">
      <c r="A74" s="124"/>
      <c r="B74" s="17"/>
      <c r="C74" s="17"/>
      <c r="D74" s="18"/>
      <c r="E74" s="18"/>
      <c r="F74" s="82"/>
      <c r="G74" s="124"/>
      <c r="H74" s="13"/>
      <c r="I74" s="124"/>
      <c r="J74" s="17"/>
      <c r="K74" s="17"/>
      <c r="L74" s="18"/>
      <c r="M74" s="18"/>
      <c r="N74" s="82"/>
      <c r="O74" s="124"/>
    </row>
    <row r="75" spans="1:15" ht="17.100000000000001" customHeight="1">
      <c r="A75" s="124"/>
      <c r="B75" s="17"/>
      <c r="C75" s="17"/>
      <c r="D75" s="18"/>
      <c r="E75" s="18"/>
      <c r="F75" s="82"/>
      <c r="G75" s="124"/>
      <c r="H75" s="13"/>
      <c r="I75" s="124"/>
      <c r="J75" s="17"/>
      <c r="K75" s="17"/>
      <c r="L75" s="18"/>
      <c r="M75" s="18"/>
      <c r="N75" s="82"/>
      <c r="O75" s="124"/>
    </row>
    <row r="76" spans="1:15" ht="17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7.100000000000001" customHeight="1">
      <c r="A77" s="124"/>
      <c r="B77" s="125"/>
      <c r="C77" s="126"/>
      <c r="D77" s="129"/>
      <c r="E77" s="129"/>
      <c r="F77" s="129"/>
      <c r="G77" s="124"/>
      <c r="H77" s="13"/>
      <c r="I77" s="124"/>
      <c r="J77" s="125"/>
      <c r="K77" s="126"/>
      <c r="L77" s="129"/>
      <c r="M77" s="129"/>
      <c r="N77" s="129"/>
      <c r="O77" s="124"/>
    </row>
    <row r="78" spans="1:15" ht="17.100000000000001" customHeight="1">
      <c r="A78" s="124"/>
      <c r="B78" s="82"/>
      <c r="C78" s="81"/>
      <c r="D78" s="128"/>
      <c r="E78" s="128"/>
      <c r="F78" s="128"/>
      <c r="G78" s="124"/>
      <c r="H78" s="13"/>
      <c r="I78" s="124"/>
      <c r="J78" s="82"/>
      <c r="K78" s="81"/>
      <c r="L78" s="128"/>
      <c r="M78" s="128"/>
      <c r="N78" s="128"/>
      <c r="O78" s="124"/>
    </row>
    <row r="79" spans="1:15" ht="17.100000000000001" customHeight="1">
      <c r="A79" s="124"/>
      <c r="B79" s="17"/>
      <c r="C79" s="17"/>
      <c r="D79" s="18"/>
      <c r="E79" s="18"/>
      <c r="F79" s="82"/>
      <c r="G79" s="124"/>
      <c r="H79" s="65"/>
      <c r="I79" s="124"/>
      <c r="J79" s="17"/>
      <c r="K79" s="17"/>
      <c r="L79" s="18"/>
      <c r="M79" s="18"/>
      <c r="N79" s="82"/>
      <c r="O79" s="124"/>
    </row>
    <row r="80" spans="1:15" ht="17.100000000000001" customHeight="1">
      <c r="A80" s="124"/>
      <c r="B80" s="17"/>
      <c r="C80" s="17"/>
      <c r="D80" s="18"/>
      <c r="E80" s="18"/>
      <c r="F80" s="82"/>
      <c r="G80" s="124"/>
      <c r="H80" s="13"/>
      <c r="I80" s="124"/>
      <c r="J80" s="17"/>
      <c r="K80" s="17"/>
      <c r="L80" s="18"/>
      <c r="M80" s="18"/>
      <c r="N80" s="82"/>
      <c r="O80" s="124"/>
    </row>
    <row r="81" spans="1:15" ht="17.100000000000001" customHeight="1">
      <c r="A81" s="124"/>
      <c r="B81" s="17"/>
      <c r="C81" s="17"/>
      <c r="D81" s="18"/>
      <c r="E81" s="18"/>
      <c r="F81" s="82"/>
      <c r="G81" s="124"/>
      <c r="H81" s="13"/>
      <c r="I81" s="124"/>
      <c r="J81" s="17"/>
      <c r="K81" s="17"/>
      <c r="L81" s="18"/>
      <c r="M81" s="18"/>
      <c r="N81" s="82"/>
      <c r="O81" s="124"/>
    </row>
    <row r="82" spans="1:15" ht="17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7.100000000000001" customHeight="1">
      <c r="A83" s="124"/>
      <c r="B83" s="125"/>
      <c r="C83" s="126"/>
      <c r="D83" s="129"/>
      <c r="E83" s="129"/>
      <c r="F83" s="129"/>
      <c r="G83" s="124"/>
      <c r="H83" s="13"/>
      <c r="I83" s="124"/>
      <c r="J83" s="125"/>
      <c r="K83" s="126"/>
      <c r="L83" s="129"/>
      <c r="M83" s="129"/>
      <c r="N83" s="129"/>
      <c r="O83" s="124"/>
    </row>
    <row r="84" spans="1:15" ht="17.100000000000001" customHeight="1">
      <c r="A84" s="124"/>
      <c r="B84" s="82"/>
      <c r="C84" s="81"/>
      <c r="D84" s="128"/>
      <c r="E84" s="128"/>
      <c r="F84" s="128"/>
      <c r="G84" s="124"/>
      <c r="H84" s="13"/>
      <c r="I84" s="124"/>
      <c r="J84" s="82"/>
      <c r="K84" s="81"/>
      <c r="L84" s="128"/>
      <c r="M84" s="128"/>
      <c r="N84" s="128"/>
      <c r="O84" s="124"/>
    </row>
    <row r="85" spans="1:15" ht="17.100000000000001" customHeight="1">
      <c r="A85" s="124"/>
      <c r="B85" s="17"/>
      <c r="C85" s="17"/>
      <c r="D85" s="18"/>
      <c r="E85" s="18"/>
      <c r="F85" s="82"/>
      <c r="G85" s="124"/>
      <c r="H85" s="13"/>
      <c r="I85" s="124"/>
      <c r="J85" s="17"/>
      <c r="K85" s="17"/>
      <c r="L85" s="18"/>
      <c r="M85" s="18"/>
      <c r="N85" s="82"/>
      <c r="O85" s="124"/>
    </row>
    <row r="86" spans="1:15" ht="17.100000000000001" customHeight="1">
      <c r="A86" s="124"/>
      <c r="B86" s="17"/>
      <c r="C86" s="17"/>
      <c r="D86" s="18"/>
      <c r="E86" s="18"/>
      <c r="F86" s="82"/>
      <c r="G86" s="124"/>
      <c r="H86" s="13"/>
      <c r="I86" s="124"/>
      <c r="J86" s="17"/>
      <c r="K86" s="17"/>
      <c r="L86" s="18"/>
      <c r="M86" s="18"/>
      <c r="N86" s="82"/>
      <c r="O86" s="124"/>
    </row>
    <row r="87" spans="1:15" ht="17.100000000000001" customHeight="1">
      <c r="A87" s="124"/>
      <c r="B87" s="17"/>
      <c r="C87" s="17"/>
      <c r="D87" s="18"/>
      <c r="E87" s="18"/>
      <c r="F87" s="82"/>
      <c r="G87" s="124"/>
      <c r="H87" s="13"/>
      <c r="I87" s="124"/>
      <c r="J87" s="17"/>
      <c r="K87" s="17"/>
      <c r="L87" s="18"/>
      <c r="M87" s="18"/>
      <c r="N87" s="82"/>
      <c r="O87" s="124"/>
    </row>
    <row r="88" spans="1:15" ht="17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7.100000000000001" customHeight="1">
      <c r="A89" s="130"/>
      <c r="B89" s="129"/>
      <c r="C89" s="129"/>
      <c r="D89" s="129"/>
      <c r="E89" s="129"/>
      <c r="F89" s="129"/>
      <c r="G89" s="129"/>
      <c r="H89" s="13"/>
      <c r="I89" s="130"/>
      <c r="J89" s="129"/>
      <c r="K89" s="129"/>
      <c r="L89" s="129"/>
      <c r="M89" s="129"/>
      <c r="N89" s="129"/>
      <c r="O89" s="129"/>
    </row>
    <row r="90" spans="1:15" ht="17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7.100000000000001" customHeight="1">
      <c r="A91" s="124"/>
      <c r="B91" s="125"/>
      <c r="C91" s="126"/>
      <c r="D91" s="129"/>
      <c r="E91" s="129"/>
      <c r="F91" s="129"/>
      <c r="G91" s="124"/>
      <c r="H91" s="13"/>
      <c r="I91" s="124"/>
      <c r="J91" s="125"/>
      <c r="K91" s="126"/>
      <c r="L91" s="129"/>
      <c r="M91" s="129"/>
      <c r="N91" s="129"/>
      <c r="O91" s="124"/>
    </row>
    <row r="92" spans="1:15" ht="17.100000000000001" customHeight="1">
      <c r="A92" s="124"/>
      <c r="B92" s="82"/>
      <c r="C92" s="81"/>
      <c r="D92" s="128"/>
      <c r="E92" s="128"/>
      <c r="F92" s="128"/>
      <c r="G92" s="124"/>
      <c r="H92" s="13"/>
      <c r="I92" s="124"/>
      <c r="J92" s="82"/>
      <c r="K92" s="81"/>
      <c r="L92" s="128"/>
      <c r="M92" s="128"/>
      <c r="N92" s="128"/>
      <c r="O92" s="124"/>
    </row>
    <row r="93" spans="1:15" ht="17.100000000000001" customHeight="1">
      <c r="A93" s="124"/>
      <c r="B93" s="17"/>
      <c r="C93" s="17"/>
      <c r="D93" s="18"/>
      <c r="E93" s="18"/>
      <c r="F93" s="82"/>
      <c r="G93" s="124"/>
      <c r="H93" s="13"/>
      <c r="I93" s="124"/>
      <c r="J93" s="17"/>
      <c r="K93" s="17"/>
      <c r="L93" s="18"/>
      <c r="M93" s="18"/>
      <c r="N93" s="82"/>
      <c r="O93" s="124"/>
    </row>
    <row r="94" spans="1:15" ht="17.100000000000001" customHeight="1">
      <c r="A94" s="124"/>
      <c r="B94" s="17"/>
      <c r="C94" s="17"/>
      <c r="D94" s="18"/>
      <c r="E94" s="18"/>
      <c r="F94" s="82"/>
      <c r="G94" s="124"/>
      <c r="H94" s="13"/>
      <c r="I94" s="124"/>
      <c r="J94" s="17"/>
      <c r="K94" s="17"/>
      <c r="L94" s="18"/>
      <c r="M94" s="18"/>
      <c r="N94" s="82"/>
      <c r="O94" s="124"/>
    </row>
    <row r="95" spans="1:15" ht="17.100000000000001" customHeight="1">
      <c r="A95" s="124"/>
      <c r="B95" s="17"/>
      <c r="C95" s="17"/>
      <c r="D95" s="18"/>
      <c r="E95" s="18"/>
      <c r="F95" s="82"/>
      <c r="G95" s="124"/>
      <c r="H95" s="13"/>
      <c r="I95" s="124"/>
      <c r="J95" s="17"/>
      <c r="K95" s="17"/>
      <c r="L95" s="18"/>
      <c r="M95" s="18"/>
      <c r="N95" s="82"/>
      <c r="O95" s="124"/>
    </row>
    <row r="96" spans="1:15" ht="17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7.100000000000001" customHeight="1">
      <c r="A97" s="124"/>
      <c r="B97" s="125"/>
      <c r="C97" s="126"/>
      <c r="D97" s="129"/>
      <c r="E97" s="129"/>
      <c r="F97" s="129"/>
      <c r="G97" s="124"/>
      <c r="H97" s="13"/>
      <c r="I97" s="124"/>
      <c r="J97" s="125"/>
      <c r="K97" s="126"/>
      <c r="L97" s="129"/>
      <c r="M97" s="129"/>
      <c r="N97" s="129"/>
      <c r="O97" s="124"/>
    </row>
    <row r="98" spans="1:15" ht="17.100000000000001" customHeight="1">
      <c r="A98" s="124"/>
      <c r="B98" s="82"/>
      <c r="C98" s="81"/>
      <c r="D98" s="128"/>
      <c r="E98" s="128"/>
      <c r="F98" s="128"/>
      <c r="G98" s="124"/>
      <c r="H98" s="13"/>
      <c r="I98" s="124"/>
      <c r="J98" s="82"/>
      <c r="K98" s="81"/>
      <c r="L98" s="128"/>
      <c r="M98" s="128"/>
      <c r="N98" s="128"/>
      <c r="O98" s="124"/>
    </row>
    <row r="99" spans="1:15" ht="17.100000000000001" customHeight="1">
      <c r="A99" s="124"/>
      <c r="B99" s="17"/>
      <c r="C99" s="17"/>
      <c r="D99" s="18"/>
      <c r="E99" s="18"/>
      <c r="F99" s="82"/>
      <c r="G99" s="124"/>
      <c r="H99" s="13"/>
      <c r="I99" s="124"/>
      <c r="J99" s="17"/>
      <c r="K99" s="17"/>
      <c r="L99" s="18"/>
      <c r="M99" s="18"/>
      <c r="N99" s="82"/>
      <c r="O99" s="124"/>
    </row>
    <row r="100" spans="1:15" ht="17.100000000000001" customHeight="1">
      <c r="A100" s="124"/>
      <c r="B100" s="17"/>
      <c r="C100" s="17"/>
      <c r="D100" s="18"/>
      <c r="E100" s="18"/>
      <c r="F100" s="82"/>
      <c r="G100" s="124"/>
      <c r="H100" s="13"/>
      <c r="I100" s="124"/>
      <c r="J100" s="17"/>
      <c r="K100" s="17"/>
      <c r="L100" s="18"/>
      <c r="M100" s="18"/>
      <c r="N100" s="82"/>
      <c r="O100" s="124"/>
    </row>
    <row r="101" spans="1:15" ht="17.100000000000001" customHeight="1">
      <c r="A101" s="124"/>
      <c r="B101" s="17"/>
      <c r="C101" s="17"/>
      <c r="D101" s="18"/>
      <c r="E101" s="18"/>
      <c r="F101" s="82"/>
      <c r="G101" s="124"/>
      <c r="H101" s="13"/>
      <c r="I101" s="124"/>
      <c r="J101" s="17"/>
      <c r="K101" s="17"/>
      <c r="L101" s="18"/>
      <c r="M101" s="18"/>
      <c r="N101" s="82"/>
      <c r="O101" s="124"/>
    </row>
    <row r="102" spans="1:15" ht="17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7.100000000000001" customHeight="1">
      <c r="A103" s="124"/>
      <c r="B103" s="125"/>
      <c r="C103" s="126"/>
      <c r="D103" s="129"/>
      <c r="E103" s="129"/>
      <c r="F103" s="129"/>
      <c r="G103" s="124"/>
      <c r="H103" s="13"/>
      <c r="I103" s="124"/>
      <c r="J103" s="125"/>
      <c r="K103" s="126"/>
      <c r="L103" s="129"/>
      <c r="M103" s="129"/>
      <c r="N103" s="129"/>
      <c r="O103" s="124"/>
    </row>
    <row r="104" spans="1:15" ht="17.100000000000001" customHeight="1">
      <c r="A104" s="124"/>
      <c r="B104" s="82"/>
      <c r="C104" s="81"/>
      <c r="D104" s="128"/>
      <c r="E104" s="128"/>
      <c r="F104" s="128"/>
      <c r="G104" s="124"/>
      <c r="H104" s="13"/>
      <c r="I104" s="124"/>
      <c r="J104" s="82"/>
      <c r="K104" s="81"/>
      <c r="L104" s="128"/>
      <c r="M104" s="128"/>
      <c r="N104" s="128"/>
      <c r="O104" s="124"/>
    </row>
    <row r="105" spans="1:15" ht="17.100000000000001" customHeight="1">
      <c r="A105" s="124"/>
      <c r="B105" s="17"/>
      <c r="C105" s="17"/>
      <c r="D105" s="18"/>
      <c r="E105" s="18"/>
      <c r="F105" s="82"/>
      <c r="G105" s="124"/>
      <c r="H105" s="13"/>
      <c r="I105" s="124"/>
      <c r="J105" s="17"/>
      <c r="K105" s="17"/>
      <c r="L105" s="18"/>
      <c r="M105" s="18"/>
      <c r="N105" s="82"/>
      <c r="O105" s="124"/>
    </row>
    <row r="106" spans="1:15" ht="17.100000000000001" customHeight="1">
      <c r="A106" s="124"/>
      <c r="B106" s="17"/>
      <c r="C106" s="17"/>
      <c r="D106" s="18"/>
      <c r="E106" s="18"/>
      <c r="F106" s="82"/>
      <c r="G106" s="124"/>
      <c r="H106" s="13"/>
      <c r="I106" s="124"/>
      <c r="J106" s="17"/>
      <c r="K106" s="17"/>
      <c r="L106" s="18"/>
      <c r="M106" s="18"/>
      <c r="N106" s="82"/>
      <c r="O106" s="124"/>
    </row>
    <row r="107" spans="1:15" ht="17.100000000000001" customHeight="1">
      <c r="A107" s="124"/>
      <c r="B107" s="17"/>
      <c r="C107" s="17"/>
      <c r="D107" s="18"/>
      <c r="E107" s="18"/>
      <c r="F107" s="82"/>
      <c r="G107" s="124"/>
      <c r="H107" s="13"/>
      <c r="I107" s="124"/>
      <c r="J107" s="17"/>
      <c r="K107" s="17"/>
      <c r="L107" s="18"/>
      <c r="M107" s="18"/>
      <c r="N107" s="82"/>
      <c r="O107" s="124"/>
    </row>
    <row r="108" spans="1:15" ht="17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7.100000000000001" customHeight="1">
      <c r="A109" s="124"/>
      <c r="B109" s="125"/>
      <c r="C109" s="126"/>
      <c r="D109" s="129"/>
      <c r="E109" s="129"/>
      <c r="F109" s="129"/>
      <c r="G109" s="124"/>
      <c r="H109" s="13"/>
      <c r="I109" s="124"/>
      <c r="J109" s="125"/>
      <c r="K109" s="126"/>
      <c r="L109" s="129"/>
      <c r="M109" s="129"/>
      <c r="N109" s="129"/>
      <c r="O109" s="124"/>
    </row>
    <row r="110" spans="1:15" ht="17.100000000000001" customHeight="1">
      <c r="A110" s="124"/>
      <c r="B110" s="82"/>
      <c r="C110" s="81"/>
      <c r="D110" s="128"/>
      <c r="E110" s="128"/>
      <c r="F110" s="128"/>
      <c r="G110" s="124"/>
      <c r="H110" s="13"/>
      <c r="I110" s="124"/>
      <c r="J110" s="82"/>
      <c r="K110" s="81"/>
      <c r="L110" s="128"/>
      <c r="M110" s="128"/>
      <c r="N110" s="128"/>
      <c r="O110" s="124"/>
    </row>
    <row r="111" spans="1:15" ht="17.100000000000001" customHeight="1">
      <c r="A111" s="124"/>
      <c r="B111" s="17"/>
      <c r="C111" s="17"/>
      <c r="D111" s="18"/>
      <c r="E111" s="18"/>
      <c r="F111" s="82"/>
      <c r="G111" s="124"/>
      <c r="H111" s="13"/>
      <c r="I111" s="124"/>
      <c r="J111" s="17"/>
      <c r="K111" s="17"/>
      <c r="L111" s="18"/>
      <c r="M111" s="18"/>
      <c r="N111" s="82"/>
      <c r="O111" s="124"/>
    </row>
    <row r="112" spans="1:15" ht="17.100000000000001" customHeight="1">
      <c r="A112" s="124"/>
      <c r="B112" s="17"/>
      <c r="C112" s="17"/>
      <c r="D112" s="18"/>
      <c r="E112" s="18"/>
      <c r="F112" s="82"/>
      <c r="G112" s="124"/>
      <c r="H112" s="13"/>
      <c r="I112" s="124"/>
      <c r="J112" s="17"/>
      <c r="K112" s="17"/>
      <c r="L112" s="18"/>
      <c r="M112" s="18"/>
      <c r="N112" s="82"/>
      <c r="O112" s="124"/>
    </row>
    <row r="113" spans="1:15" ht="17.100000000000001" customHeight="1">
      <c r="A113" s="124"/>
      <c r="B113" s="17"/>
      <c r="C113" s="17"/>
      <c r="D113" s="18"/>
      <c r="E113" s="18"/>
      <c r="F113" s="82"/>
      <c r="G113" s="124"/>
      <c r="H113" s="13"/>
      <c r="I113" s="124"/>
      <c r="J113" s="17"/>
      <c r="K113" s="17"/>
      <c r="L113" s="18"/>
      <c r="M113" s="18"/>
      <c r="N113" s="82"/>
      <c r="O113" s="124"/>
    </row>
    <row r="114" spans="1:15" ht="17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7.100000000000001" customHeight="1">
      <c r="A115" s="124"/>
      <c r="B115" s="125"/>
      <c r="C115" s="126"/>
      <c r="D115" s="129"/>
      <c r="E115" s="129"/>
      <c r="F115" s="129"/>
      <c r="G115" s="124"/>
      <c r="H115" s="13"/>
      <c r="I115" s="124"/>
      <c r="J115" s="125"/>
      <c r="K115" s="126"/>
      <c r="L115" s="129"/>
      <c r="M115" s="129"/>
      <c r="N115" s="129"/>
      <c r="O115" s="124"/>
    </row>
    <row r="116" spans="1:15" ht="17.100000000000001" customHeight="1">
      <c r="A116" s="124"/>
      <c r="B116" s="82"/>
      <c r="C116" s="81"/>
      <c r="D116" s="128"/>
      <c r="E116" s="128"/>
      <c r="F116" s="128"/>
      <c r="G116" s="124"/>
      <c r="H116" s="13"/>
      <c r="I116" s="124"/>
      <c r="J116" s="82"/>
      <c r="K116" s="81"/>
      <c r="L116" s="128"/>
      <c r="M116" s="128"/>
      <c r="N116" s="128"/>
      <c r="O116" s="124"/>
    </row>
    <row r="117" spans="1:15" ht="17.100000000000001" customHeight="1">
      <c r="A117" s="124"/>
      <c r="B117" s="17"/>
      <c r="C117" s="17"/>
      <c r="D117" s="18"/>
      <c r="E117" s="18"/>
      <c r="F117" s="82"/>
      <c r="G117" s="124"/>
      <c r="H117" s="13"/>
      <c r="I117" s="124"/>
      <c r="J117" s="17"/>
      <c r="K117" s="17"/>
      <c r="L117" s="18"/>
      <c r="M117" s="18"/>
      <c r="N117" s="82"/>
      <c r="O117" s="124"/>
    </row>
    <row r="118" spans="1:15" ht="17.100000000000001" customHeight="1">
      <c r="A118" s="124"/>
      <c r="B118" s="17"/>
      <c r="C118" s="17"/>
      <c r="D118" s="18"/>
      <c r="E118" s="18"/>
      <c r="F118" s="82"/>
      <c r="G118" s="124"/>
      <c r="H118" s="13"/>
      <c r="I118" s="124"/>
      <c r="J118" s="17"/>
      <c r="K118" s="17"/>
      <c r="L118" s="18"/>
      <c r="M118" s="18"/>
      <c r="N118" s="82"/>
      <c r="O118" s="124"/>
    </row>
    <row r="119" spans="1:15" ht="17.100000000000001" customHeight="1">
      <c r="A119" s="124"/>
      <c r="B119" s="17"/>
      <c r="C119" s="17"/>
      <c r="D119" s="18"/>
      <c r="E119" s="18"/>
      <c r="F119" s="82"/>
      <c r="G119" s="124"/>
      <c r="H119" s="13"/>
      <c r="I119" s="124"/>
      <c r="J119" s="17"/>
      <c r="K119" s="17"/>
      <c r="L119" s="18"/>
      <c r="M119" s="18"/>
      <c r="N119" s="82"/>
      <c r="O119" s="124"/>
    </row>
    <row r="120" spans="1:15" ht="17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7.100000000000001" customHeight="1">
      <c r="A121" s="124"/>
      <c r="B121" s="125"/>
      <c r="C121" s="126"/>
      <c r="D121" s="129"/>
      <c r="E121" s="129"/>
      <c r="F121" s="129"/>
      <c r="G121" s="124"/>
      <c r="H121" s="13"/>
      <c r="I121" s="124"/>
      <c r="J121" s="125"/>
      <c r="K121" s="126"/>
      <c r="L121" s="129"/>
      <c r="M121" s="129"/>
      <c r="N121" s="129"/>
      <c r="O121" s="124"/>
    </row>
    <row r="122" spans="1:15" ht="17.100000000000001" customHeight="1">
      <c r="A122" s="124"/>
      <c r="B122" s="82"/>
      <c r="C122" s="81"/>
      <c r="D122" s="128"/>
      <c r="E122" s="128"/>
      <c r="F122" s="128"/>
      <c r="G122" s="124"/>
      <c r="H122" s="13"/>
      <c r="I122" s="124"/>
      <c r="J122" s="82"/>
      <c r="K122" s="81"/>
      <c r="L122" s="128"/>
      <c r="M122" s="128"/>
      <c r="N122" s="128"/>
      <c r="O122" s="124"/>
    </row>
    <row r="123" spans="1:15" ht="17.100000000000001" customHeight="1">
      <c r="A123" s="124"/>
      <c r="B123" s="17"/>
      <c r="C123" s="17"/>
      <c r="D123" s="18"/>
      <c r="E123" s="18"/>
      <c r="F123" s="82"/>
      <c r="G123" s="124"/>
      <c r="H123" s="13"/>
      <c r="I123" s="124"/>
      <c r="J123" s="17"/>
      <c r="K123" s="17"/>
      <c r="L123" s="18"/>
      <c r="M123" s="18"/>
      <c r="N123" s="82"/>
      <c r="O123" s="124"/>
    </row>
    <row r="124" spans="1:15" ht="17.100000000000001" customHeight="1">
      <c r="A124" s="124"/>
      <c r="B124" s="17"/>
      <c r="C124" s="17"/>
      <c r="D124" s="18"/>
      <c r="E124" s="18"/>
      <c r="F124" s="82"/>
      <c r="G124" s="124"/>
      <c r="H124" s="13"/>
      <c r="I124" s="124"/>
      <c r="J124" s="17"/>
      <c r="K124" s="17"/>
      <c r="L124" s="18"/>
      <c r="M124" s="18"/>
      <c r="N124" s="82"/>
      <c r="O124" s="124"/>
    </row>
    <row r="125" spans="1:15" ht="17.100000000000001" customHeight="1">
      <c r="A125" s="124"/>
      <c r="B125" s="17"/>
      <c r="C125" s="17"/>
      <c r="D125" s="18"/>
      <c r="E125" s="18"/>
      <c r="F125" s="82"/>
      <c r="G125" s="124"/>
      <c r="H125" s="13"/>
      <c r="I125" s="124"/>
      <c r="J125" s="17"/>
      <c r="K125" s="17"/>
      <c r="L125" s="18"/>
      <c r="M125" s="18"/>
      <c r="N125" s="82"/>
      <c r="O125" s="124"/>
    </row>
    <row r="126" spans="1:15" ht="17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7.100000000000001" customHeight="1">
      <c r="A127" s="124"/>
      <c r="B127" s="125"/>
      <c r="C127" s="126"/>
      <c r="D127" s="129"/>
      <c r="E127" s="129"/>
      <c r="F127" s="129"/>
      <c r="G127" s="124"/>
      <c r="H127" s="13"/>
      <c r="I127" s="124"/>
      <c r="J127" s="125"/>
      <c r="K127" s="126"/>
      <c r="L127" s="129"/>
      <c r="M127" s="129"/>
      <c r="N127" s="129"/>
      <c r="O127" s="124"/>
    </row>
    <row r="128" spans="1:15" ht="17.100000000000001" customHeight="1">
      <c r="A128" s="124"/>
      <c r="B128" s="82"/>
      <c r="C128" s="81"/>
      <c r="D128" s="128"/>
      <c r="E128" s="128"/>
      <c r="F128" s="128"/>
      <c r="G128" s="124"/>
      <c r="H128" s="13"/>
      <c r="I128" s="124"/>
      <c r="J128" s="82"/>
      <c r="K128" s="81"/>
      <c r="L128" s="128"/>
      <c r="M128" s="128"/>
      <c r="N128" s="128"/>
      <c r="O128" s="124"/>
    </row>
    <row r="129" spans="1:15" ht="17.100000000000001" customHeight="1">
      <c r="A129" s="124"/>
      <c r="B129" s="17"/>
      <c r="C129" s="17"/>
      <c r="D129" s="18"/>
      <c r="E129" s="18"/>
      <c r="F129" s="82"/>
      <c r="G129" s="124"/>
      <c r="H129" s="13"/>
      <c r="I129" s="124"/>
      <c r="J129" s="17"/>
      <c r="K129" s="17"/>
      <c r="L129" s="18"/>
      <c r="M129" s="18"/>
      <c r="N129" s="82"/>
      <c r="O129" s="124"/>
    </row>
    <row r="130" spans="1:15" ht="17.100000000000001" customHeight="1">
      <c r="A130" s="124"/>
      <c r="B130" s="17"/>
      <c r="C130" s="17"/>
      <c r="D130" s="18"/>
      <c r="E130" s="18"/>
      <c r="F130" s="82"/>
      <c r="G130" s="124"/>
      <c r="H130" s="13"/>
      <c r="I130" s="124"/>
      <c r="J130" s="17"/>
      <c r="K130" s="17"/>
      <c r="L130" s="18"/>
      <c r="M130" s="18"/>
      <c r="N130" s="82"/>
      <c r="O130" s="124"/>
    </row>
    <row r="131" spans="1:15" ht="17.100000000000001" customHeight="1">
      <c r="A131" s="124"/>
      <c r="B131" s="17"/>
      <c r="C131" s="17"/>
      <c r="D131" s="18"/>
      <c r="E131" s="18"/>
      <c r="F131" s="82"/>
      <c r="G131" s="124"/>
      <c r="H131" s="13"/>
      <c r="I131" s="124"/>
      <c r="J131" s="17"/>
      <c r="K131" s="17"/>
      <c r="L131" s="18"/>
      <c r="M131" s="18"/>
      <c r="N131" s="82"/>
      <c r="O131" s="124"/>
    </row>
    <row r="132" spans="1:15" ht="17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7.100000000000001" customHeight="1">
      <c r="H133" s="13"/>
    </row>
    <row r="134" spans="1:15" ht="17.100000000000001" customHeight="1">
      <c r="H134" s="13"/>
    </row>
    <row r="135" spans="1:15" ht="17.100000000000001" customHeight="1">
      <c r="H135" s="13"/>
    </row>
    <row r="136" spans="1:15" ht="17.100000000000001" customHeight="1">
      <c r="H136" s="13"/>
    </row>
    <row r="137" spans="1:15" ht="17.100000000000001" customHeight="1">
      <c r="H137" s="13"/>
    </row>
    <row r="138" spans="1:15" ht="17.100000000000001" customHeight="1">
      <c r="H138" s="13"/>
    </row>
    <row r="139" spans="1:15" ht="17.100000000000001" customHeight="1">
      <c r="H139" s="13"/>
    </row>
    <row r="140" spans="1:15" ht="17.100000000000001" customHeight="1">
      <c r="H140" s="13"/>
    </row>
    <row r="141" spans="1:15" ht="17.100000000000001" customHeight="1">
      <c r="H141" s="13"/>
    </row>
    <row r="142" spans="1:15" ht="17.100000000000001" customHeight="1">
      <c r="H142" s="13"/>
    </row>
    <row r="143" spans="1:15" ht="17.100000000000001" customHeight="1">
      <c r="H143" s="13"/>
    </row>
    <row r="144" spans="1:15" ht="17.100000000000001" customHeight="1">
      <c r="H144" s="13"/>
    </row>
    <row r="145" spans="8:8">
      <c r="H145" s="13"/>
    </row>
    <row r="146" spans="8:8">
      <c r="H146" s="13"/>
    </row>
    <row r="147" spans="8:8">
      <c r="H147" s="13"/>
    </row>
    <row r="148" spans="8:8">
      <c r="H148" s="13"/>
    </row>
    <row r="149" spans="8:8">
      <c r="H149" s="13"/>
    </row>
    <row r="150" spans="8:8">
      <c r="H150" s="13"/>
    </row>
    <row r="151" spans="8:8">
      <c r="H151" s="13"/>
    </row>
    <row r="152" spans="8:8">
      <c r="H152" s="13"/>
    </row>
    <row r="153" spans="8:8">
      <c r="H153" s="13"/>
    </row>
    <row r="154" spans="8:8">
      <c r="H154" s="13"/>
    </row>
    <row r="155" spans="8:8">
      <c r="H155" s="13"/>
    </row>
    <row r="156" spans="8:8">
      <c r="H156" s="13"/>
    </row>
    <row r="157" spans="8:8">
      <c r="H157" s="13"/>
    </row>
    <row r="158" spans="8:8">
      <c r="H158" s="13"/>
    </row>
    <row r="159" spans="8:8">
      <c r="H159" s="13"/>
    </row>
    <row r="160" spans="8:8">
      <c r="H160" s="13"/>
    </row>
    <row r="161" spans="8:8">
      <c r="H161" s="13"/>
    </row>
    <row r="162" spans="8:8">
      <c r="H162" s="13"/>
    </row>
    <row r="163" spans="8:8">
      <c r="H163" s="13"/>
    </row>
    <row r="164" spans="8:8">
      <c r="H164" s="13"/>
    </row>
    <row r="165" spans="8:8">
      <c r="H165" s="13"/>
    </row>
    <row r="166" spans="8:8">
      <c r="H166" s="13"/>
    </row>
    <row r="167" spans="8:8">
      <c r="H167" s="13"/>
    </row>
    <row r="168" spans="8:8">
      <c r="H168" s="13"/>
    </row>
    <row r="169" spans="8:8">
      <c r="H169" s="13"/>
    </row>
    <row r="170" spans="8:8">
      <c r="H170" s="13"/>
    </row>
    <row r="171" spans="8:8">
      <c r="H171" s="13"/>
    </row>
    <row r="172" spans="8:8">
      <c r="H172" s="13"/>
    </row>
    <row r="173" spans="8:8">
      <c r="H173" s="13"/>
    </row>
    <row r="174" spans="8:8">
      <c r="H174" s="13"/>
    </row>
    <row r="175" spans="8:8">
      <c r="H175" s="13"/>
    </row>
    <row r="176" spans="8:8">
      <c r="H176" s="13"/>
    </row>
    <row r="177" spans="8:8">
      <c r="H177" s="13"/>
    </row>
    <row r="178" spans="8:8">
      <c r="H178" s="13"/>
    </row>
    <row r="179" spans="8:8">
      <c r="H179" s="13"/>
    </row>
    <row r="180" spans="8:8">
      <c r="H180" s="13"/>
    </row>
    <row r="181" spans="8:8">
      <c r="H181" s="13"/>
    </row>
    <row r="182" spans="8:8">
      <c r="H182" s="13"/>
    </row>
    <row r="183" spans="8:8">
      <c r="H183" s="13"/>
    </row>
    <row r="184" spans="8:8">
      <c r="H184" s="13"/>
    </row>
    <row r="185" spans="8:8">
      <c r="H185" s="13"/>
    </row>
    <row r="186" spans="8:8">
      <c r="H186" s="13"/>
    </row>
    <row r="187" spans="8:8">
      <c r="H187" s="13"/>
    </row>
    <row r="188" spans="8:8">
      <c r="H188" s="13"/>
    </row>
    <row r="189" spans="8:8">
      <c r="H189" s="13"/>
    </row>
    <row r="190" spans="8:8">
      <c r="H190" s="13"/>
    </row>
    <row r="191" spans="8:8">
      <c r="H191" s="13"/>
    </row>
    <row r="192" spans="8:8">
      <c r="H192" s="13"/>
    </row>
    <row r="193" spans="8:8">
      <c r="H193" s="13"/>
    </row>
    <row r="194" spans="8:8">
      <c r="H194" s="13"/>
    </row>
    <row r="195" spans="8:8">
      <c r="H195" s="13"/>
    </row>
    <row r="196" spans="8:8">
      <c r="H196" s="13"/>
    </row>
    <row r="197" spans="8:8">
      <c r="H197" s="13"/>
    </row>
    <row r="198" spans="8:8">
      <c r="H198" s="13"/>
    </row>
    <row r="199" spans="8:8">
      <c r="H199" s="13"/>
    </row>
    <row r="200" spans="8:8">
      <c r="H200" s="13"/>
    </row>
    <row r="201" spans="8:8">
      <c r="H201" s="13"/>
    </row>
    <row r="202" spans="8:8">
      <c r="H202" s="13"/>
    </row>
    <row r="203" spans="8:8">
      <c r="H203" s="13"/>
    </row>
    <row r="204" spans="8:8">
      <c r="H204" s="13"/>
    </row>
    <row r="205" spans="8:8">
      <c r="H205" s="13"/>
    </row>
    <row r="206" spans="8:8">
      <c r="H206" s="13"/>
    </row>
    <row r="207" spans="8:8">
      <c r="H207" s="13"/>
    </row>
    <row r="208" spans="8:8">
      <c r="H208" s="13"/>
    </row>
    <row r="209" spans="8:8">
      <c r="H209" s="13"/>
    </row>
    <row r="210" spans="8:8">
      <c r="H210" s="13"/>
    </row>
    <row r="211" spans="8:8">
      <c r="H211" s="13"/>
    </row>
    <row r="212" spans="8:8">
      <c r="H212" s="13"/>
    </row>
    <row r="213" spans="8:8">
      <c r="H213" s="13"/>
    </row>
    <row r="214" spans="8:8">
      <c r="H214" s="13"/>
    </row>
    <row r="215" spans="8:8">
      <c r="H215" s="13"/>
    </row>
    <row r="216" spans="8:8">
      <c r="H216" s="13"/>
    </row>
    <row r="217" spans="8:8">
      <c r="H217" s="13"/>
    </row>
    <row r="218" spans="8:8">
      <c r="H218" s="13"/>
    </row>
    <row r="219" spans="8:8">
      <c r="H219" s="13"/>
    </row>
    <row r="220" spans="8:8">
      <c r="H220" s="13"/>
    </row>
    <row r="221" spans="8:8">
      <c r="H221" s="13"/>
    </row>
    <row r="222" spans="8:8">
      <c r="H222" s="13"/>
    </row>
    <row r="223" spans="8:8">
      <c r="H223" s="13"/>
    </row>
    <row r="224" spans="8:8">
      <c r="H224" s="13"/>
    </row>
    <row r="225" spans="8:8">
      <c r="H225" s="13"/>
    </row>
    <row r="226" spans="8:8">
      <c r="H226" s="13"/>
    </row>
    <row r="227" spans="8:8">
      <c r="H227" s="13"/>
    </row>
    <row r="228" spans="8:8">
      <c r="H228" s="13"/>
    </row>
    <row r="229" spans="8:8">
      <c r="H229" s="13"/>
    </row>
    <row r="230" spans="8:8">
      <c r="H230" s="13"/>
    </row>
    <row r="231" spans="8:8">
      <c r="H231" s="13"/>
    </row>
    <row r="232" spans="8:8">
      <c r="H232" s="13"/>
    </row>
    <row r="233" spans="8:8">
      <c r="H233" s="13"/>
    </row>
    <row r="234" spans="8:8">
      <c r="H234" s="13"/>
    </row>
    <row r="235" spans="8:8">
      <c r="H235" s="13"/>
    </row>
    <row r="236" spans="8:8">
      <c r="H236" s="13"/>
    </row>
    <row r="237" spans="8:8">
      <c r="H237" s="13"/>
    </row>
    <row r="238" spans="8:8">
      <c r="H238" s="13"/>
    </row>
    <row r="239" spans="8:8">
      <c r="H239" s="13"/>
    </row>
    <row r="240" spans="8:8">
      <c r="H240" s="13"/>
    </row>
    <row r="241" spans="8:8">
      <c r="H241" s="13"/>
    </row>
    <row r="242" spans="8:8">
      <c r="H242" s="13"/>
    </row>
    <row r="243" spans="8:8">
      <c r="H243" s="13"/>
    </row>
    <row r="244" spans="8:8">
      <c r="H244" s="13"/>
    </row>
    <row r="245" spans="8:8">
      <c r="H245" s="13"/>
    </row>
    <row r="246" spans="8:8">
      <c r="H246" s="13"/>
    </row>
    <row r="247" spans="8:8">
      <c r="H247" s="13"/>
    </row>
    <row r="248" spans="8:8">
      <c r="H248" s="13"/>
    </row>
    <row r="249" spans="8:8">
      <c r="H249" s="13"/>
    </row>
    <row r="250" spans="8:8">
      <c r="H250" s="13"/>
    </row>
    <row r="251" spans="8:8">
      <c r="H251" s="13"/>
    </row>
    <row r="252" spans="8:8">
      <c r="H252" s="13"/>
    </row>
    <row r="253" spans="8:8">
      <c r="H253" s="13"/>
    </row>
    <row r="254" spans="8:8">
      <c r="H254" s="13"/>
    </row>
    <row r="255" spans="8:8">
      <c r="H255" s="13"/>
    </row>
    <row r="256" spans="8:8">
      <c r="H256" s="13"/>
    </row>
    <row r="257" spans="8:8">
      <c r="H257" s="13"/>
    </row>
    <row r="258" spans="8:8">
      <c r="H258" s="13"/>
    </row>
    <row r="259" spans="8:8">
      <c r="H259" s="13"/>
    </row>
    <row r="260" spans="8:8">
      <c r="H260" s="13"/>
    </row>
    <row r="261" spans="8:8">
      <c r="H261" s="13"/>
    </row>
    <row r="262" spans="8:8">
      <c r="H262" s="13"/>
    </row>
    <row r="263" spans="8:8">
      <c r="H263" s="13"/>
    </row>
    <row r="264" spans="8:8">
      <c r="H264" s="13"/>
    </row>
    <row r="265" spans="8:8">
      <c r="H265" s="13"/>
    </row>
    <row r="266" spans="8:8">
      <c r="H266" s="13"/>
    </row>
    <row r="267" spans="8:8">
      <c r="H267" s="13"/>
    </row>
    <row r="268" spans="8:8">
      <c r="H268" s="13"/>
    </row>
    <row r="269" spans="8:8">
      <c r="H269" s="13"/>
    </row>
    <row r="270" spans="8:8">
      <c r="H270" s="13"/>
    </row>
    <row r="271" spans="8:8">
      <c r="H271" s="13"/>
    </row>
    <row r="272" spans="8:8">
      <c r="H272" s="13"/>
    </row>
    <row r="273" spans="8:8">
      <c r="H273" s="13"/>
    </row>
    <row r="274" spans="8:8">
      <c r="H274" s="13"/>
    </row>
    <row r="275" spans="8:8">
      <c r="H275" s="13"/>
    </row>
    <row r="276" spans="8:8">
      <c r="H276" s="13"/>
    </row>
    <row r="277" spans="8:8">
      <c r="H277" s="13"/>
    </row>
    <row r="278" spans="8:8">
      <c r="H278" s="13"/>
    </row>
    <row r="279" spans="8:8">
      <c r="H279" s="13"/>
    </row>
    <row r="280" spans="8:8">
      <c r="H280" s="13"/>
    </row>
    <row r="281" spans="8:8">
      <c r="H281" s="13"/>
    </row>
    <row r="282" spans="8:8">
      <c r="H282" s="13"/>
    </row>
    <row r="283" spans="8:8">
      <c r="H283" s="13"/>
    </row>
    <row r="284" spans="8:8">
      <c r="H284" s="13"/>
    </row>
    <row r="285" spans="8:8">
      <c r="H285" s="13"/>
    </row>
    <row r="564" ht="15" customHeight="1"/>
  </sheetData>
  <mergeCells count="132">
    <mergeCell ref="O60:O63"/>
    <mergeCell ref="A15:A19"/>
    <mergeCell ref="A1:G1"/>
    <mergeCell ref="A3:A7"/>
    <mergeCell ref="A9:A13"/>
    <mergeCell ref="A39:A43"/>
    <mergeCell ref="A45:G45"/>
    <mergeCell ref="A47:A51"/>
    <mergeCell ref="G41:G43"/>
    <mergeCell ref="G49:G51"/>
    <mergeCell ref="C39:G39"/>
    <mergeCell ref="C47:G47"/>
    <mergeCell ref="A21:A25"/>
    <mergeCell ref="A27:A31"/>
    <mergeCell ref="A33:A37"/>
    <mergeCell ref="G35:G37"/>
    <mergeCell ref="C33:G33"/>
    <mergeCell ref="I1:O1"/>
    <mergeCell ref="I3:I7"/>
    <mergeCell ref="I9:I13"/>
    <mergeCell ref="I15:I19"/>
    <mergeCell ref="K47:O47"/>
    <mergeCell ref="I33:I37"/>
    <mergeCell ref="I39:I43"/>
    <mergeCell ref="A71:A75"/>
    <mergeCell ref="G71:G75"/>
    <mergeCell ref="A77:A81"/>
    <mergeCell ref="G77:G81"/>
    <mergeCell ref="C71:F71"/>
    <mergeCell ref="A53:A57"/>
    <mergeCell ref="A59:A63"/>
    <mergeCell ref="A65:A69"/>
    <mergeCell ref="G65:G69"/>
    <mergeCell ref="G55:G57"/>
    <mergeCell ref="C53:G53"/>
    <mergeCell ref="C59:F59"/>
    <mergeCell ref="C65:F65"/>
    <mergeCell ref="G60:G63"/>
    <mergeCell ref="C77:F77"/>
    <mergeCell ref="A109:A113"/>
    <mergeCell ref="G109:G113"/>
    <mergeCell ref="A127:A131"/>
    <mergeCell ref="G127:G131"/>
    <mergeCell ref="A115:A119"/>
    <mergeCell ref="G115:G119"/>
    <mergeCell ref="A121:A125"/>
    <mergeCell ref="C127:F127"/>
    <mergeCell ref="G121:G125"/>
    <mergeCell ref="C109:F109"/>
    <mergeCell ref="C115:F115"/>
    <mergeCell ref="C121:F121"/>
    <mergeCell ref="A97:A101"/>
    <mergeCell ref="G97:G101"/>
    <mergeCell ref="A103:A107"/>
    <mergeCell ref="G103:G107"/>
    <mergeCell ref="C97:F97"/>
    <mergeCell ref="C103:F103"/>
    <mergeCell ref="A83:A87"/>
    <mergeCell ref="G83:G87"/>
    <mergeCell ref="A89:G89"/>
    <mergeCell ref="A91:A95"/>
    <mergeCell ref="G91:G95"/>
    <mergeCell ref="C83:F83"/>
    <mergeCell ref="C91:F91"/>
    <mergeCell ref="O41:O43"/>
    <mergeCell ref="K39:O39"/>
    <mergeCell ref="K33:N33"/>
    <mergeCell ref="O33:O37"/>
    <mergeCell ref="I21:I25"/>
    <mergeCell ref="I27:I31"/>
    <mergeCell ref="K21:N21"/>
    <mergeCell ref="O21:O25"/>
    <mergeCell ref="K27:N27"/>
    <mergeCell ref="O27:O31"/>
    <mergeCell ref="I121:I125"/>
    <mergeCell ref="O121:O125"/>
    <mergeCell ref="O97:O101"/>
    <mergeCell ref="I103:I107"/>
    <mergeCell ref="O103:O107"/>
    <mergeCell ref="I109:I113"/>
    <mergeCell ref="O109:O113"/>
    <mergeCell ref="I97:I101"/>
    <mergeCell ref="K103:N103"/>
    <mergeCell ref="I83:I87"/>
    <mergeCell ref="O83:O87"/>
    <mergeCell ref="I89:O89"/>
    <mergeCell ref="I91:I95"/>
    <mergeCell ref="O91:O95"/>
    <mergeCell ref="K97:N97"/>
    <mergeCell ref="K91:N91"/>
    <mergeCell ref="K83:N83"/>
    <mergeCell ref="I77:I81"/>
    <mergeCell ref="K59:N59"/>
    <mergeCell ref="I45:O45"/>
    <mergeCell ref="K127:N127"/>
    <mergeCell ref="K121:N121"/>
    <mergeCell ref="K115:N115"/>
    <mergeCell ref="K109:N109"/>
    <mergeCell ref="I127:I131"/>
    <mergeCell ref="O127:O131"/>
    <mergeCell ref="I115:I119"/>
    <mergeCell ref="O115:O119"/>
    <mergeCell ref="I71:I75"/>
    <mergeCell ref="J71:N71"/>
    <mergeCell ref="O71:O75"/>
    <mergeCell ref="O77:O81"/>
    <mergeCell ref="I59:I63"/>
    <mergeCell ref="I65:I69"/>
    <mergeCell ref="O65:O69"/>
    <mergeCell ref="K77:N77"/>
    <mergeCell ref="K65:N65"/>
    <mergeCell ref="I47:I51"/>
    <mergeCell ref="O49:O51"/>
    <mergeCell ref="I53:I57"/>
    <mergeCell ref="O55:O57"/>
    <mergeCell ref="K53:O53"/>
    <mergeCell ref="C21:F21"/>
    <mergeCell ref="G21:G25"/>
    <mergeCell ref="C27:F27"/>
    <mergeCell ref="G27:G31"/>
    <mergeCell ref="K3:N3"/>
    <mergeCell ref="O3:O7"/>
    <mergeCell ref="K9:N9"/>
    <mergeCell ref="O9:O13"/>
    <mergeCell ref="K15:N15"/>
    <mergeCell ref="O15:O19"/>
    <mergeCell ref="C3:F3"/>
    <mergeCell ref="G3:G7"/>
    <mergeCell ref="C9:F9"/>
    <mergeCell ref="G9:G13"/>
    <mergeCell ref="C15:F15"/>
    <mergeCell ref="G15:G19"/>
  </mergeCells>
  <pageMargins left="0.69791666666666663" right="0.25" top="0.15625" bottom="0.77083333333333337" header="0.3" footer="0.3"/>
  <pageSetup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P102"/>
  <sheetViews>
    <sheetView tabSelected="1" view="pageLayout" zoomScale="73" zoomScalePageLayoutView="73" workbookViewId="0">
      <selection activeCell="J20" sqref="J20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5" width="20.140625" customWidth="1"/>
    <col min="6" max="6" width="4.85546875" customWidth="1"/>
    <col min="7" max="7" width="5.140625" customWidth="1"/>
    <col min="8" max="8" width="6.42578125" customWidth="1"/>
    <col min="9" max="9" width="5.5703125" customWidth="1"/>
    <col min="10" max="10" width="25.28515625" customWidth="1"/>
    <col min="11" max="11" width="6.7109375" customWidth="1"/>
    <col min="12" max="12" width="22.7109375" customWidth="1"/>
    <col min="13" max="13" width="20.140625" customWidth="1"/>
    <col min="14" max="15" width="4.85546875" customWidth="1"/>
    <col min="16" max="16" width="6.42578125" customWidth="1"/>
  </cols>
  <sheetData>
    <row r="1" spans="1:16" ht="21.75" thickBot="1">
      <c r="A1" s="118" t="s">
        <v>43</v>
      </c>
      <c r="B1" s="119"/>
      <c r="C1" s="119"/>
      <c r="D1" s="119"/>
      <c r="E1" s="119"/>
      <c r="F1" s="119"/>
      <c r="G1" s="119"/>
      <c r="H1" s="120"/>
      <c r="I1" s="121" t="s">
        <v>44</v>
      </c>
      <c r="J1" s="122"/>
      <c r="K1" s="122"/>
      <c r="L1" s="122"/>
      <c r="M1" s="122"/>
      <c r="N1" s="122"/>
      <c r="O1" s="122"/>
      <c r="P1" s="123"/>
    </row>
    <row r="2" spans="1:16" ht="15.75" thickBot="1">
      <c r="A2" s="19" t="s">
        <v>11</v>
      </c>
      <c r="B2" s="31" t="s">
        <v>12</v>
      </c>
      <c r="C2" s="19" t="s">
        <v>9</v>
      </c>
      <c r="D2" s="31" t="s">
        <v>13</v>
      </c>
      <c r="E2" s="60" t="s">
        <v>14</v>
      </c>
      <c r="F2" s="20" t="s">
        <v>8</v>
      </c>
      <c r="G2" s="24" t="s">
        <v>7</v>
      </c>
      <c r="H2" s="25" t="s">
        <v>6</v>
      </c>
      <c r="I2" s="9" t="s">
        <v>11</v>
      </c>
      <c r="J2" s="53" t="s">
        <v>12</v>
      </c>
      <c r="K2" s="9" t="s">
        <v>9</v>
      </c>
      <c r="L2" s="9" t="s">
        <v>13</v>
      </c>
      <c r="M2" s="59" t="s">
        <v>14</v>
      </c>
      <c r="N2" s="54" t="s">
        <v>8</v>
      </c>
      <c r="O2" s="55" t="s">
        <v>7</v>
      </c>
      <c r="P2" s="56" t="s">
        <v>6</v>
      </c>
    </row>
    <row r="3" spans="1:16">
      <c r="A3" s="49">
        <v>1</v>
      </c>
      <c r="B3" s="50" t="str">
        <f>ALL!B30</f>
        <v>Стефановић Димитрије</v>
      </c>
      <c r="C3" s="41">
        <f>ALL!C30</f>
        <v>2005</v>
      </c>
      <c r="D3" s="44" t="str">
        <f>ALL!B27</f>
        <v>СД ‚‚Кикинда‚‚</v>
      </c>
      <c r="E3" s="43" t="str">
        <f>CONCATENATE(IF(D3="СК ‚‚Уљма‚‚","Уљма",""),IF(D3="СК ‚‚Младост‚‚","Инђија",""),IF(D3="СД ‚‚Јединство‚‚","Стара Пазова",""),IF(D3="СД ‚‚Панчево 1813‚‚","Панчево",""),IF(D3="СД ‚‚Врбас‚‚","Врбас",""),IF(D3="СД ‚‚Бечкерек 1880‚‚","Зрењанин",""),IF(D3="СК ‚‚Татра‚‚","Кисач",""),IF(D3="СК ‚‚Партизан‚‚","Чортановци",""),IF(D3="СД ‚‚Нови Сад 1790‚‚","Нови Сад",""),IF(D3="СК ‚‚Живко Релић-Зуц‚‚","Сремска Митровица",""),IF(D3="СД ‚‚Раде Кончар‚‚","Апатин",""),IF(D3="СД ‚‚Стражилово‚‚","Сремски Карловци",""),IF(D3="СК ‚‚Тиса‚‚","Адорјан",""),IF(D3="СД ‚‚Кикинда‚‚","Кикинда",""),IF(D3="СД ‚‚7. Јули‚‚","Оџаци",""),IF(D3="СД ‚‚Одбрана‚‚","Бела Црква",""),IF(D3="СК ‚‚Хајдук‚‚","Кула",""),IF(D3="СК ‚‚Новолин‚‚","Нови Сад",""),IF(D3="СД ‚‚Радивој Ћирпанов‚‚","Нови Сад",""),IF(D3="ИСД ‚‚Стрелац‚‚","Нови Сад",""),IF(D3="СК‚‚Виноградар‚‚","Лединци",""))</f>
        <v>Кикинда</v>
      </c>
      <c r="F3" s="32">
        <f>ALL!D30</f>
        <v>93</v>
      </c>
      <c r="G3" s="51">
        <f>ALL!E30</f>
        <v>90</v>
      </c>
      <c r="H3" s="49">
        <f t="shared" ref="H3:H34" si="0">SUM(F3+G3)</f>
        <v>183</v>
      </c>
      <c r="I3" s="21">
        <v>1</v>
      </c>
      <c r="J3" s="50" t="str">
        <f>ALL!I12</f>
        <v>Ракоњац Ива</v>
      </c>
      <c r="K3" s="43">
        <f>ALL!J12</f>
        <v>0</v>
      </c>
      <c r="L3" s="69" t="str">
        <f>ALL!I9</f>
        <v>СД ‚‚Панчево 1813‚‚</v>
      </c>
      <c r="M3" s="43" t="str">
        <f t="shared" ref="M3:M10" si="1">CONCATENATE(IF(L3="СК ‚‚Уљма‚‚","Уљма",""),IF(L3="СК ‚‚Младост‚‚","Инђија",""),IF(L3="СД ‚‚Јединство‚‚","Стара Пазова",""),IF(L3="СД ‚‚Панчево 1813‚‚","Панчево",""),IF(L3="СД ‚‚Врбас‚‚","Врбас",""),IF(L3="СД ‚‚Бечкерек 1880‚‚","Зрењанин",""),IF(L3="СК ‚‚Татра‚‚","Кисач",""),IF(L3="СК ‚‚Партизан‚‚","Чортановци",""),IF(L3="СД ‚‚Нови Сад 1790‚‚","Нови Сад",""),IF(L3="СК ‚‚Живко Релић-Зуц‚‚","Сремска Митровица",""),IF(L3="СД ‚‚Раде Кончар‚‚","Апатин",""),IF(L3="СД ‚‚Стражилово‚‚","Сремски Карловци",""),IF(L3="СК ‚‚Тиса‚‚","Адорјан",""),IF(L3="СД ‚‚Кикинда‚‚","Кикинда",""),IF(L3="СД ‚‚7. Јули‚‚","Оџаци",""),IF(L3="СД ‚‚Одбрана‚‚","Бела Црква",""),IF(L3="СК ‚‚Хајдук‚‚","Кула",""),IF(L3="СК ‚‚Новолин‚‚","Нови Сад",""),IF(L3="СД ‚‚Радивој Ћирпанов‚‚","Нови Сад",""),IF(L3="ИСД ‚‚Стрелац‚‚","Нови Сад",""))</f>
        <v>Панчево</v>
      </c>
      <c r="N3" s="32">
        <f>ALL!K12</f>
        <v>90</v>
      </c>
      <c r="O3" s="50">
        <f>ALL!L12</f>
        <v>96</v>
      </c>
      <c r="P3" s="52">
        <f t="shared" ref="P3:P43" si="2">SUM(N3+O3)</f>
        <v>186</v>
      </c>
    </row>
    <row r="4" spans="1:16">
      <c r="A4" s="22">
        <v>2</v>
      </c>
      <c r="B4" s="44" t="s">
        <v>127</v>
      </c>
      <c r="C4" s="42">
        <v>2007</v>
      </c>
      <c r="D4" s="87" t="s">
        <v>128</v>
      </c>
      <c r="E4" s="42" t="s">
        <v>129</v>
      </c>
      <c r="F4" s="33">
        <v>85</v>
      </c>
      <c r="G4" s="45">
        <v>93</v>
      </c>
      <c r="H4" s="22">
        <f t="shared" si="0"/>
        <v>178</v>
      </c>
      <c r="I4" s="22">
        <v>2</v>
      </c>
      <c r="J4" s="50" t="str">
        <f>ALL!I30</f>
        <v>Џонић Лана</v>
      </c>
      <c r="K4" s="41">
        <f>ALL!J30</f>
        <v>0</v>
      </c>
      <c r="L4" s="57" t="str">
        <f>ALL!I27</f>
        <v>СК ‚‚Младост‚‚</v>
      </c>
      <c r="M4" s="42" t="str">
        <f t="shared" si="1"/>
        <v>Инђија</v>
      </c>
      <c r="N4" s="32">
        <f>ALL!K30</f>
        <v>91</v>
      </c>
      <c r="O4" s="50">
        <f>ALL!L30</f>
        <v>91</v>
      </c>
      <c r="P4" s="30">
        <f t="shared" si="2"/>
        <v>182</v>
      </c>
    </row>
    <row r="5" spans="1:16">
      <c r="A5" s="22">
        <v>3</v>
      </c>
      <c r="B5" s="44" t="s">
        <v>98</v>
      </c>
      <c r="C5" s="42">
        <v>2009</v>
      </c>
      <c r="D5" s="44" t="s">
        <v>102</v>
      </c>
      <c r="E5" s="42" t="s">
        <v>103</v>
      </c>
      <c r="F5" s="33">
        <v>88</v>
      </c>
      <c r="G5" s="45">
        <v>89</v>
      </c>
      <c r="H5" s="22">
        <f t="shared" si="0"/>
        <v>177</v>
      </c>
      <c r="I5" s="22">
        <v>3</v>
      </c>
      <c r="J5" s="50" t="str">
        <f>ALL!I23</f>
        <v>Шушулић Нађа</v>
      </c>
      <c r="K5" s="41">
        <f>ALL!J23</f>
        <v>0</v>
      </c>
      <c r="L5" s="57" t="str">
        <f>ALL!I21</f>
        <v>СД ‚‚Врбас‚‚</v>
      </c>
      <c r="M5" s="42" t="str">
        <f t="shared" si="1"/>
        <v>Врбас</v>
      </c>
      <c r="N5" s="32">
        <f>ALL!K23</f>
        <v>89</v>
      </c>
      <c r="O5" s="50">
        <f>ALL!L23</f>
        <v>90</v>
      </c>
      <c r="P5" s="30">
        <f t="shared" si="2"/>
        <v>179</v>
      </c>
    </row>
    <row r="6" spans="1:16">
      <c r="A6" s="22">
        <v>4</v>
      </c>
      <c r="B6" s="44" t="str">
        <f>ALL!B31</f>
        <v>Терек Стефан</v>
      </c>
      <c r="C6" s="42">
        <f>ALL!C31</f>
        <v>2005</v>
      </c>
      <c r="D6" s="44" t="str">
        <f>ALL!B27</f>
        <v>СД ‚‚Кикинда‚‚</v>
      </c>
      <c r="E6" s="42" t="str">
        <f>CONCATENATE(IF(D6="СК ‚‚Уљма‚‚","Уљма",""),IF(D6="СК ‚‚Младост‚‚","Инђија",""),IF(D6="СД ‚‚Јединство‚‚","Стара Пазова",""),IF(D6="СД ‚‚Панчево 1813‚‚","Панчево",""),IF(D6="СД ‚‚Врбас‚‚","Врбас",""),IF(D6="СД ‚‚Бечкерек 1880‚‚","Зрењанин",""),IF(D6="СК ‚‚Татра‚‚","Кисач",""),IF(D6="СК ‚‚Партизан‚‚","Чортановци",""),IF(D6="СД ‚‚Нови Сад 1790‚‚","Нови Сад",""),IF(D6="СК ‚‚Живко Релић-Зуц‚‚","Сремска Митровица",""),IF(D6="СД ‚‚Раде Кончар‚‚","Апатин",""),IF(D6="СД ‚‚Стражилово‚‚","Сремски Карловци",""),IF(D6="СК ‚‚Тиса‚‚","Адорјан",""),IF(D6="СД ‚‚Кикинда‚‚","Кикинда",""),IF(D6="СД ‚‚7. Јули‚‚","Оџаци",""),IF(D6="СД ‚‚Одбрана‚‚","Бела Црква",""),IF(D6="СК ‚‚Хајдук‚‚","Кула",""),IF(D6="СК ‚‚Новолин‚‚","Нови Сад",""),IF(D6="СД ‚‚Радивој Ћирпанов‚‚","Нови Сад",""),IF(D6="ИСД ‚‚Стрелац‚‚","Нови Сад",""),IF(D6="СК‚‚Виноградар‚‚","Лединци",""))</f>
        <v>Кикинда</v>
      </c>
      <c r="F6" s="33">
        <f>ALL!D31</f>
        <v>85</v>
      </c>
      <c r="G6" s="45">
        <f>ALL!E31</f>
        <v>91</v>
      </c>
      <c r="H6" s="22">
        <f t="shared" si="0"/>
        <v>176</v>
      </c>
      <c r="I6" s="22">
        <v>4</v>
      </c>
      <c r="J6" s="44" t="str">
        <f>ALL!I35</f>
        <v>Хакач Теодора</v>
      </c>
      <c r="K6" s="42">
        <f>ALL!J35</f>
        <v>0</v>
      </c>
      <c r="L6" s="57" t="str">
        <f>ALL!I33</f>
        <v>СД ‚‚Јединство‚‚</v>
      </c>
      <c r="M6" s="42" t="str">
        <f t="shared" si="1"/>
        <v>Стара Пазова</v>
      </c>
      <c r="N6" s="33">
        <f>ALL!K35</f>
        <v>88</v>
      </c>
      <c r="O6" s="44">
        <f>ALL!L35</f>
        <v>88</v>
      </c>
      <c r="P6" s="30">
        <f t="shared" si="2"/>
        <v>176</v>
      </c>
    </row>
    <row r="7" spans="1:16">
      <c r="A7" s="22">
        <v>5</v>
      </c>
      <c r="B7" s="44" t="str">
        <f>ALL!B23</f>
        <v>Лукач Јован</v>
      </c>
      <c r="C7" s="42">
        <f>ALL!C23</f>
        <v>0</v>
      </c>
      <c r="D7" s="44" t="str">
        <f>ALL!B21</f>
        <v>СК ‚‚Младост‚‚</v>
      </c>
      <c r="E7" s="42" t="str">
        <f>CONCATENATE(IF(D7="СК ‚‚Уљма‚‚","Уљма",""),IF(D7="СК ‚‚Младост‚‚","Инђија",""),IF(D7="СД ‚‚Јединство‚‚","Стара Пазова",""),IF(D7="СД ‚‚Панчево 1813‚‚","Панчево",""),IF(D7="СД ‚‚Врбас‚‚","Врбас",""),IF(D7="СД ‚‚Бечкерек 1880‚‚","Зрењанин",""),IF(D7="СК ‚‚Татра‚‚","Кисач",""),IF(D7="СК ‚‚Партизан‚‚","Чортановци",""),IF(D7="СД ‚‚Нови Сад 1790‚‚","Нови Сад",""),IF(D7="СК ‚‚Живко Релић-Зуц‚‚","Сремска Митровица",""),IF(D7="СД ‚‚Раде Кончар‚‚","Апатин",""),IF(D7="СД ‚‚Стражилово‚‚","Сремски Карловци",""),IF(D7="СК ‚‚Тиса‚‚","Адорјан",""),IF(D7="СД ‚‚Кикинда‚‚","Кикинда",""),IF(D7="СД ‚‚7. Јули‚‚","Оџаци",""),IF(D7="СД ‚‚Одбрана‚‚","Бела Црква",""),IF(D7="СК ‚‚Хајдук‚‚","Кула",""),IF(D7="СК ‚‚Новолин‚‚","Нови Сад",""),IF(D7="СД ‚‚Радивој Ћирпанов‚‚","Нови Сад",""),IF(D7="ИСД ‚‚Стрелац‚‚","Нови Сад",""),IF(D7="СК‚‚Виноградар‚‚","Лединци",""))</f>
        <v>Инђија</v>
      </c>
      <c r="F7" s="33">
        <f>ALL!D23</f>
        <v>84</v>
      </c>
      <c r="G7" s="45">
        <f>ALL!E23</f>
        <v>91</v>
      </c>
      <c r="H7" s="22">
        <f t="shared" si="0"/>
        <v>175</v>
      </c>
      <c r="I7" s="22">
        <v>5</v>
      </c>
      <c r="J7" s="44" t="str">
        <f>ALL!I25</f>
        <v>Сремачки Сања</v>
      </c>
      <c r="K7" s="42">
        <f>ALL!J25</f>
        <v>0</v>
      </c>
      <c r="L7" s="57" t="str">
        <f>ALL!I21</f>
        <v>СД ‚‚Врбас‚‚</v>
      </c>
      <c r="M7" s="42" t="str">
        <f t="shared" si="1"/>
        <v>Врбас</v>
      </c>
      <c r="N7" s="33">
        <f>ALL!K25</f>
        <v>90</v>
      </c>
      <c r="O7" s="44">
        <f>ALL!L25</f>
        <v>86</v>
      </c>
      <c r="P7" s="30">
        <f t="shared" si="2"/>
        <v>176</v>
      </c>
    </row>
    <row r="8" spans="1:16">
      <c r="A8" s="22">
        <v>6</v>
      </c>
      <c r="B8" s="44" t="str">
        <f>ALL!B25</f>
        <v>Грујчић Марко</v>
      </c>
      <c r="C8" s="42">
        <f>ALL!C25</f>
        <v>0</v>
      </c>
      <c r="D8" s="44" t="str">
        <f>ALL!B21</f>
        <v>СК ‚‚Младост‚‚</v>
      </c>
      <c r="E8" s="42" t="str">
        <f>CONCATENATE(IF(D8="СК ‚‚Уљма‚‚","Уљма",""),IF(D8="СК ‚‚Младост‚‚","Инђија",""),IF(D8="СД ‚‚Јединство‚‚","Стара Пазова",""),IF(D8="СД ‚‚Панчево 1813‚‚","Панчево",""),IF(D8="СД ‚‚Врбас‚‚","Врбас",""),IF(D8="СД ‚‚Бечкерек 1880‚‚","Зрењанин",""),IF(D8="СК ‚‚Татра‚‚","Кисач",""),IF(D8="СК ‚‚Партизан‚‚","Чортановци",""),IF(D8="СД ‚‚Нови Сад 1790‚‚","Нови Сад",""),IF(D8="СК ‚‚Живко Релић-Зуц‚‚","Сремска Митровица",""),IF(D8="СД ‚‚Раде Кончар‚‚","Апатин",""),IF(D8="СД ‚‚Стражилово‚‚","Сремски Карловци",""),IF(D8="СК ‚‚Тиса‚‚","Адорјан",""),IF(D8="СД ‚‚Кикинда‚‚","Кикинда",""),IF(D8="СД ‚‚7. Јули‚‚","Оџаци",""),IF(D8="СД ‚‚Одбрана‚‚","Бела Црква",""),IF(D8="СК ‚‚Хајдук‚‚","Кула",""),IF(D8="СК ‚‚Новолин‚‚","Нови Сад",""),IF(D8="СД ‚‚Радивој Ћирпанов‚‚","Нови Сад",""),IF(D8="ИСД ‚‚Стрелац‚‚","Нови Сад",""),IF(D8="СК‚‚Виноградар‚‚","Лединци",""))</f>
        <v>Инђија</v>
      </c>
      <c r="F8" s="33">
        <f>ALL!D25</f>
        <v>86</v>
      </c>
      <c r="G8" s="45">
        <f>ALL!E25</f>
        <v>89</v>
      </c>
      <c r="H8" s="22">
        <f t="shared" si="0"/>
        <v>175</v>
      </c>
      <c r="I8" s="22">
        <v>6</v>
      </c>
      <c r="J8" s="44" t="str">
        <f>ALL!I37</f>
        <v>Ушјак Ивана</v>
      </c>
      <c r="K8" s="42">
        <f>ALL!J37</f>
        <v>0</v>
      </c>
      <c r="L8" s="57" t="str">
        <f>ALL!I33</f>
        <v>СД ‚‚Јединство‚‚</v>
      </c>
      <c r="M8" s="42" t="str">
        <f t="shared" si="1"/>
        <v>Стара Пазова</v>
      </c>
      <c r="N8" s="33">
        <f>ALL!K37</f>
        <v>87</v>
      </c>
      <c r="O8" s="44">
        <f>ALL!L37</f>
        <v>88</v>
      </c>
      <c r="P8" s="30">
        <f t="shared" si="2"/>
        <v>175</v>
      </c>
    </row>
    <row r="9" spans="1:16">
      <c r="A9" s="22">
        <v>7</v>
      </c>
      <c r="B9" s="44" t="str">
        <f>ALL!B6</f>
        <v>Ранић Ђура</v>
      </c>
      <c r="C9" s="42">
        <f>ALL!C6</f>
        <v>2009</v>
      </c>
      <c r="D9" s="44" t="str">
        <f>ALL!B3</f>
        <v>СК ‚‚Уљма‚‚</v>
      </c>
      <c r="E9" s="42" t="str">
        <f>CONCATENATE(IF(D9="СК ‚‚Уљма‚‚","Уљма",""),IF(D9="СК ‚‚Младост‚‚","Инђија",""),IF(D9="СД ‚‚Јединство‚‚","Стара Пазова",""),IF(D9="СД ‚‚Панчево 1813‚‚","Панчево",""),IF(D9="СД ‚‚Врбас‚‚","Врбас",""),IF(D9="СД ‚‚Бечкерек 1880‚‚","Зрењанин",""),IF(D9="СК ‚‚Татра‚‚","Кисач",""),IF(D9="СК ‚‚Партизан‚‚","Чортановци",""),IF(D9="СД ‚‚Нови Сад 1790‚‚","Нови Сад",""),IF(D9="СК ‚‚Живко Релић-Зуц‚‚","Сремска Митровица",""),IF(D9="СД ‚‚Раде Кончар‚‚","Апатин",""),IF(D9="СД ‚‚Стражилово‚‚","Сремски Карловци",""),IF(D9="СК ‚‚Тиса‚‚","Адорјан",""),IF(D9="СД ‚‚Кикинда‚‚","Кикинда",""),IF(D9="СД ‚‚7. Јули‚‚","Оџаци",""),IF(D9="СД ‚‚Одбрана‚‚","Бела Црква",""),IF(D9="СК ‚‚Хајдук‚‚","Кула",""),IF(D9="СК ‚‚Новолин‚‚","Нови Сад",""),IF(D9="СД ‚‚Радивој Ћирпанов‚‚","Нови Сад",""),IF(D9="ИСД ‚‚Стрелац‚‚","Нови Сад",""),IF(D9="СК‚‚Виноградар‚‚","Лединци",""))</f>
        <v>Уљма</v>
      </c>
      <c r="F9" s="33">
        <f>ALL!D6</f>
        <v>89</v>
      </c>
      <c r="G9" s="45">
        <f>ALL!E6</f>
        <v>86</v>
      </c>
      <c r="H9" s="22">
        <f t="shared" si="0"/>
        <v>175</v>
      </c>
      <c r="I9" s="22">
        <v>7</v>
      </c>
      <c r="J9" s="44" t="str">
        <f>ALL!I17</f>
        <v>Магловски Ина</v>
      </c>
      <c r="K9" s="42">
        <f>ALL!J17</f>
        <v>0</v>
      </c>
      <c r="L9" s="57" t="str">
        <f>ALL!I15</f>
        <v>СД ‚‚Стражилово‚‚</v>
      </c>
      <c r="M9" s="42" t="str">
        <f t="shared" si="1"/>
        <v>Сремски Карловци</v>
      </c>
      <c r="N9" s="33">
        <f>ALL!K17</f>
        <v>89</v>
      </c>
      <c r="O9" s="44">
        <f>ALL!L17</f>
        <v>86</v>
      </c>
      <c r="P9" s="30">
        <f t="shared" si="2"/>
        <v>175</v>
      </c>
    </row>
    <row r="10" spans="1:16">
      <c r="A10" s="22">
        <v>8</v>
      </c>
      <c r="B10" s="44" t="s">
        <v>130</v>
      </c>
      <c r="C10" s="42">
        <v>2007</v>
      </c>
      <c r="D10" s="87" t="s">
        <v>104</v>
      </c>
      <c r="E10" s="42" t="s">
        <v>105</v>
      </c>
      <c r="F10" s="33">
        <v>85</v>
      </c>
      <c r="G10" s="45">
        <v>87</v>
      </c>
      <c r="H10" s="22">
        <f t="shared" si="0"/>
        <v>172</v>
      </c>
      <c r="I10" s="22">
        <v>8</v>
      </c>
      <c r="J10" s="44" t="str">
        <f>ALL!I31</f>
        <v>Савић Калина</v>
      </c>
      <c r="K10" s="42">
        <f>ALL!J31</f>
        <v>0</v>
      </c>
      <c r="L10" s="57" t="str">
        <f>ALL!I27</f>
        <v>СК ‚‚Младост‚‚</v>
      </c>
      <c r="M10" s="42" t="str">
        <f t="shared" si="1"/>
        <v>Инђија</v>
      </c>
      <c r="N10" s="33">
        <f>ALL!K31</f>
        <v>90</v>
      </c>
      <c r="O10" s="44">
        <f>ALL!L31</f>
        <v>85</v>
      </c>
      <c r="P10" s="30">
        <f t="shared" si="2"/>
        <v>175</v>
      </c>
    </row>
    <row r="11" spans="1:16">
      <c r="A11" s="22">
        <v>9</v>
      </c>
      <c r="B11" s="44" t="str">
        <f>ALL!B24</f>
        <v>Брдар Никола</v>
      </c>
      <c r="C11" s="42">
        <f>ALL!C24</f>
        <v>0</v>
      </c>
      <c r="D11" s="44" t="str">
        <f>ALL!B21</f>
        <v>СК ‚‚Младост‚‚</v>
      </c>
      <c r="E11" s="42" t="str">
        <f>CONCATENATE(IF(D11="СК ‚‚Уљма‚‚","Уљма",""),IF(D11="СК ‚‚Младост‚‚","Инђија",""),IF(D11="СД ‚‚Јединство‚‚","Стара Пазова",""),IF(D11="СД ‚‚Панчево 1813‚‚","Панчево",""),IF(D11="СД ‚‚Врбас‚‚","Врбас",""),IF(D11="СД ‚‚Бечкерек 1880‚‚","Зрењанин",""),IF(D11="СК ‚‚Татра‚‚","Кисач",""),IF(D11="СК ‚‚Партизан‚‚","Чортановци",""),IF(D11="СД ‚‚Нови Сад 1790‚‚","Нови Сад",""),IF(D11="СК ‚‚Живко Релић-Зуц‚‚","Сремска Митровица",""),IF(D11="СД ‚‚Раде Кончар‚‚","Апатин",""),IF(D11="СД ‚‚Стражилово‚‚","Сремски Карловци",""),IF(D11="СК ‚‚Тиса‚‚","Адорјан",""),IF(D11="СД ‚‚Кикинда‚‚","Кикинда",""),IF(D11="СД ‚‚7. Јули‚‚","Оџаци",""),IF(D11="СД ‚‚Одбрана‚‚","Бела Црква",""),IF(D11="СК ‚‚Хајдук‚‚","Кула",""),IF(D11="СК ‚‚Новолин‚‚","Нови Сад",""),IF(D11="СД ‚‚Радивој Ћирпанов‚‚","Нови Сад",""),IF(D11="ИСД ‚‚Стрелац‚‚","Нови Сад",""),IF(D11="СК‚‚Виноградар‚‚","Лединци",""))</f>
        <v>Инђија</v>
      </c>
      <c r="F11" s="33">
        <f>ALL!D24</f>
        <v>84</v>
      </c>
      <c r="G11" s="45">
        <f>ALL!E24</f>
        <v>87</v>
      </c>
      <c r="H11" s="22">
        <f t="shared" si="0"/>
        <v>171</v>
      </c>
      <c r="I11" s="22">
        <v>9</v>
      </c>
      <c r="J11" s="44" t="s">
        <v>120</v>
      </c>
      <c r="K11" s="42">
        <v>2006</v>
      </c>
      <c r="L11" s="57" t="s">
        <v>121</v>
      </c>
      <c r="M11" s="42" t="s">
        <v>115</v>
      </c>
      <c r="N11" s="33">
        <v>88</v>
      </c>
      <c r="O11" s="44">
        <v>86</v>
      </c>
      <c r="P11" s="30">
        <f t="shared" si="2"/>
        <v>174</v>
      </c>
    </row>
    <row r="12" spans="1:16">
      <c r="A12" s="22">
        <v>10</v>
      </c>
      <c r="B12" s="44" t="s">
        <v>126</v>
      </c>
      <c r="C12" s="42">
        <v>2008</v>
      </c>
      <c r="D12" s="87" t="s">
        <v>104</v>
      </c>
      <c r="E12" s="42" t="s">
        <v>105</v>
      </c>
      <c r="F12" s="33">
        <v>81</v>
      </c>
      <c r="G12" s="45">
        <v>89</v>
      </c>
      <c r="H12" s="22">
        <f t="shared" si="0"/>
        <v>170</v>
      </c>
      <c r="I12" s="22">
        <v>10</v>
      </c>
      <c r="J12" s="44" t="s">
        <v>122</v>
      </c>
      <c r="K12" s="42">
        <v>2005</v>
      </c>
      <c r="L12" s="57" t="s">
        <v>123</v>
      </c>
      <c r="M12" s="42" t="s">
        <v>103</v>
      </c>
      <c r="N12" s="33">
        <v>85</v>
      </c>
      <c r="O12" s="44">
        <v>88</v>
      </c>
      <c r="P12" s="30">
        <f t="shared" si="2"/>
        <v>173</v>
      </c>
    </row>
    <row r="13" spans="1:16">
      <c r="A13" s="22">
        <v>11</v>
      </c>
      <c r="B13" s="44" t="str">
        <f>ALL!B11</f>
        <v>Лончарски Михаило</v>
      </c>
      <c r="C13" s="42">
        <f>ALL!C11</f>
        <v>0</v>
      </c>
      <c r="D13" s="44" t="str">
        <f>ALL!B9</f>
        <v>СД ‚‚Стражилово‚‚</v>
      </c>
      <c r="E13" s="42" t="str">
        <f>CONCATENATE(IF(D13="СК ‚‚Уљма‚‚","Уљма",""),IF(D13="СК ‚‚Младост‚‚","Инђија",""),IF(D13="СД ‚‚Јединство‚‚","Стара Пазова",""),IF(D13="СД ‚‚Панчево 1813‚‚","Панчево",""),IF(D13="СД ‚‚Врбас‚‚","Врбас",""),IF(D13="СД ‚‚Бечкерек 1880‚‚","Зрењанин",""),IF(D13="СК ‚‚Татра‚‚","Кисач",""),IF(D13="СК ‚‚Партизан‚‚","Чортановци",""),IF(D13="СД ‚‚Нови Сад 1790‚‚","Нови Сад",""),IF(D13="СК ‚‚Живко Релић-Зуц‚‚","Сремска Митровица",""),IF(D13="СД ‚‚Раде Кончар‚‚","Апатин",""),IF(D13="СД ‚‚Стражилово‚‚","Сремски Карловци",""),IF(D13="СК ‚‚Тиса‚‚","Адорјан",""),IF(D13="СД ‚‚Кикинда‚‚","Кикинда",""),IF(D13="СД ‚‚7. Јули‚‚","Оџаци",""),IF(D13="СД ‚‚Одбрана‚‚","Бела Црква",""),IF(D13="СК ‚‚Хајдук‚‚","Кула",""),IF(D13="СК ‚‚Новолин‚‚","Нови Сад",""),IF(D13="СД ‚‚Радивој Ћирпанов‚‚","Нови Сад",""),IF(D13="ИСД ‚‚Стрелац‚‚","Нови Сад",""),IF(D13="СК‚‚Виноградар‚‚","Лединци",""))</f>
        <v>Сремски Карловци</v>
      </c>
      <c r="F13" s="33">
        <f>ALL!D11</f>
        <v>84</v>
      </c>
      <c r="G13" s="45">
        <f>ALL!E11</f>
        <v>86</v>
      </c>
      <c r="H13" s="22">
        <f t="shared" si="0"/>
        <v>170</v>
      </c>
      <c r="I13" s="22">
        <v>11</v>
      </c>
      <c r="J13" s="44" t="str">
        <f>ALL!I11</f>
        <v>Кондић Теодора</v>
      </c>
      <c r="K13" s="42">
        <f>ALL!J11</f>
        <v>0</v>
      </c>
      <c r="L13" s="57" t="str">
        <f>ALL!I9</f>
        <v>СД ‚‚Панчево 1813‚‚</v>
      </c>
      <c r="M13" s="42" t="str">
        <f>CONCATENATE(IF(L13="СК ‚‚Уљма‚‚","Уљма",""),IF(L13="СК ‚‚Младост‚‚","Инђија",""),IF(L13="СД ‚‚Јединство‚‚","Стара Пазова",""),IF(L13="СД ‚‚Панчево 1813‚‚","Панчево",""),IF(L13="СД ‚‚Врбас‚‚","Врбас",""),IF(L13="СД ‚‚Бечкерек 1880‚‚","Зрењанин",""),IF(L13="СК ‚‚Татра‚‚","Кисач",""),IF(L13="СК ‚‚Партизан‚‚","Чортановци",""),IF(L13="СД ‚‚Нови Сад 1790‚‚","Нови Сад",""),IF(L13="СК ‚‚Живко Релић-Зуц‚‚","Сремска Митровица",""),IF(L13="СД ‚‚Раде Кончар‚‚","Апатин",""),IF(L13="СД ‚‚Стражилово‚‚","Сремски Карловци",""),IF(L13="СК ‚‚Тиса‚‚","Адорјан",""),IF(L13="СД ‚‚Кикинда‚‚","Кикинда",""),IF(L13="СД ‚‚7. Јули‚‚","Оџаци",""),IF(L13="СД ‚‚Одбрана‚‚","Бела Црква",""),IF(L13="СК ‚‚Хајдук‚‚","Кула",""),IF(L13="СК ‚‚Новолин‚‚","Нови Сад",""),IF(L13="СД ‚‚Радивој Ћирпанов‚‚","Нови Сад",""),IF(L13="ИСД ‚‚Стрелац‚‚","Нови Сад",""))</f>
        <v>Панчево</v>
      </c>
      <c r="N13" s="33">
        <f>ALL!K11</f>
        <v>86</v>
      </c>
      <c r="O13" s="44">
        <f>ALL!L11</f>
        <v>87</v>
      </c>
      <c r="P13" s="30">
        <f t="shared" si="2"/>
        <v>173</v>
      </c>
    </row>
    <row r="14" spans="1:16">
      <c r="A14" s="22">
        <v>12</v>
      </c>
      <c r="B14" s="44" t="str">
        <f>ALL!B18</f>
        <v>Шушулић Милош</v>
      </c>
      <c r="C14" s="42">
        <f>ALL!C18</f>
        <v>0</v>
      </c>
      <c r="D14" s="44" t="str">
        <f>ALL!B15</f>
        <v>СД ‚‚Врбас‚‚</v>
      </c>
      <c r="E14" s="42" t="str">
        <f>CONCATENATE(IF(D14="СК ‚‚Уљма‚‚","Уљма",""),IF(D14="СК ‚‚Младост‚‚","Инђија",""),IF(D14="СД ‚‚Јединство‚‚","Стара Пазова",""),IF(D14="СД ‚‚Панчево 1813‚‚","Панчево",""),IF(D14="СД ‚‚Врбас‚‚","Врбас",""),IF(D14="СД ‚‚Бечкерек 1880‚‚","Зрењанин",""),IF(D14="СК ‚‚Татра‚‚","Кисач",""),IF(D14="СК ‚‚Партизан‚‚","Чортановци",""),IF(D14="СД ‚‚Нови Сад 1790‚‚","Нови Сад",""),IF(D14="СК ‚‚Живко Релић-Зуц‚‚","Сремска Митровица",""),IF(D14="СД ‚‚Раде Кончар‚‚","Апатин",""),IF(D14="СД ‚‚Стражилово‚‚","Сремски Карловци",""),IF(D14="СК ‚‚Тиса‚‚","Адорјан",""),IF(D14="СД ‚‚Кикинда‚‚","Кикинда",""),IF(D14="СД ‚‚7. Јули‚‚","Оџаци",""),IF(D14="СД ‚‚Одбрана‚‚","Бела Црква",""),IF(D14="СК ‚‚Хајдук‚‚","Кула",""),IF(D14="СК ‚‚Новолин‚‚","Нови Сад",""),IF(D14="СД ‚‚Радивој Ћирпанов‚‚","Нови Сад",""),IF(D14="ИСД ‚‚Стрелац‚‚","Нови Сад",""),IF(D14="СК‚‚Виноградар‚‚","Лединци",""))</f>
        <v>Врбас</v>
      </c>
      <c r="F14" s="33">
        <f>ALL!D18</f>
        <v>85</v>
      </c>
      <c r="G14" s="45">
        <f>ALL!E18</f>
        <v>85</v>
      </c>
      <c r="H14" s="22">
        <f t="shared" si="0"/>
        <v>170</v>
      </c>
      <c r="I14" s="22">
        <v>12</v>
      </c>
      <c r="J14" s="44" t="s">
        <v>109</v>
      </c>
      <c r="K14" s="42">
        <v>2006</v>
      </c>
      <c r="L14" s="57" t="s">
        <v>110</v>
      </c>
      <c r="M14" s="42" t="s">
        <v>111</v>
      </c>
      <c r="N14" s="33">
        <v>85</v>
      </c>
      <c r="O14" s="44">
        <v>85</v>
      </c>
      <c r="P14" s="30">
        <f t="shared" si="2"/>
        <v>170</v>
      </c>
    </row>
    <row r="15" spans="1:16">
      <c r="A15" s="22">
        <v>13</v>
      </c>
      <c r="B15" s="84" t="s">
        <v>99</v>
      </c>
      <c r="C15" s="42">
        <v>2005</v>
      </c>
      <c r="D15" s="44" t="s">
        <v>102</v>
      </c>
      <c r="E15" s="42" t="s">
        <v>103</v>
      </c>
      <c r="F15" s="33">
        <v>81</v>
      </c>
      <c r="G15" s="45">
        <v>86</v>
      </c>
      <c r="H15" s="22">
        <f t="shared" si="0"/>
        <v>167</v>
      </c>
      <c r="I15" s="22">
        <v>13</v>
      </c>
      <c r="J15" s="44" t="s">
        <v>131</v>
      </c>
      <c r="K15" s="42">
        <v>2008</v>
      </c>
      <c r="L15" s="57" t="s">
        <v>104</v>
      </c>
      <c r="M15" s="42" t="s">
        <v>105</v>
      </c>
      <c r="N15" s="33">
        <v>82</v>
      </c>
      <c r="O15" s="44">
        <v>86</v>
      </c>
      <c r="P15" s="30">
        <f t="shared" si="2"/>
        <v>168</v>
      </c>
    </row>
    <row r="16" spans="1:16">
      <c r="A16" s="22">
        <v>14</v>
      </c>
      <c r="B16" s="44" t="str">
        <f>ALL!B17</f>
        <v>Рапоти Марко</v>
      </c>
      <c r="C16" s="42">
        <f>ALL!C17</f>
        <v>0</v>
      </c>
      <c r="D16" s="44" t="str">
        <f>ALL!B15</f>
        <v>СД ‚‚Врбас‚‚</v>
      </c>
      <c r="E16" s="42" t="str">
        <f>CONCATENATE(IF(D16="СК ‚‚Уљма‚‚","Уљма",""),IF(D16="СК ‚‚Младост‚‚","Инђија",""),IF(D16="СД ‚‚Јединство‚‚","Стара Пазова",""),IF(D16="СД ‚‚Панчево 1813‚‚","Панчево",""),IF(D16="СД ‚‚Врбас‚‚","Врбас",""),IF(D16="СД ‚‚Бечкерек 1880‚‚","Зрењанин",""),IF(D16="СК ‚‚Татра‚‚","Кисач",""),IF(D16="СК ‚‚Партизан‚‚","Чортановци",""),IF(D16="СД ‚‚Нови Сад 1790‚‚","Нови Сад",""),IF(D16="СК ‚‚Живко Релић-Зуц‚‚","Сремска Митровица",""),IF(D16="СД ‚‚Раде Кончар‚‚","Апатин",""),IF(D16="СД ‚‚Стражилово‚‚","Сремски Карловци",""),IF(D16="СК ‚‚Тиса‚‚","Адорјан",""),IF(D16="СД ‚‚Кикинда‚‚","Кикинда",""),IF(D16="СД ‚‚7. Јули‚‚","Оџаци",""),IF(D16="СД ‚‚Одбрана‚‚","Бела Црква",""),IF(D16="СК ‚‚Хајдук‚‚","Кула",""),IF(D16="СК ‚‚Новолин‚‚","Нови Сад",""),IF(D16="СД ‚‚Радивој Ћирпанов‚‚","Нови Сад",""),IF(D16="ИСД ‚‚Стрелац‚‚","Нови Сад",""),IF(D16="СК‚‚Виноградар‚‚","Лединци",""))</f>
        <v>Врбас</v>
      </c>
      <c r="F16" s="33">
        <f>ALL!D17</f>
        <v>85</v>
      </c>
      <c r="G16" s="45">
        <f>ALL!E17</f>
        <v>78</v>
      </c>
      <c r="H16" s="22">
        <f t="shared" si="0"/>
        <v>163</v>
      </c>
      <c r="I16" s="22">
        <v>14</v>
      </c>
      <c r="J16" s="44" t="str">
        <f>ALL!I29</f>
        <v>Бошњаковић Тијана</v>
      </c>
      <c r="K16" s="42">
        <f>ALL!J29</f>
        <v>0</v>
      </c>
      <c r="L16" s="57" t="str">
        <f>ALL!I27</f>
        <v>СК ‚‚Младост‚‚</v>
      </c>
      <c r="M16" s="42" t="str">
        <f t="shared" ref="M16:M27" si="3">CONCATENATE(IF(L16="СК ‚‚Уљма‚‚","Уљма",""),IF(L16="СК ‚‚Младост‚‚","Инђија",""),IF(L16="СД ‚‚Јединство‚‚","Стара Пазова",""),IF(L16="СД ‚‚Панчево 1813‚‚","Панчево",""),IF(L16="СД ‚‚Врбас‚‚","Врбас",""),IF(L16="СД ‚‚Бечкерек 1880‚‚","Зрењанин",""),IF(L16="СК ‚‚Татра‚‚","Кисач",""),IF(L16="СК ‚‚Партизан‚‚","Чортановци",""),IF(L16="СД ‚‚Нови Сад 1790‚‚","Нови Сад",""),IF(L16="СК ‚‚Живко Релић-Зуц‚‚","Сремска Митровица",""),IF(L16="СД ‚‚Раде Кончар‚‚","Апатин",""),IF(L16="СД ‚‚Стражилово‚‚","Сремски Карловци",""),IF(L16="СК ‚‚Тиса‚‚","Адорјан",""),IF(L16="СД ‚‚Кикинда‚‚","Кикинда",""),IF(L16="СД ‚‚7. Јули‚‚","Оџаци",""),IF(L16="СД ‚‚Одбрана‚‚","Бела Црква",""),IF(L16="СК ‚‚Хајдук‚‚","Кула",""),IF(L16="СК ‚‚Новолин‚‚","Нови Сад",""),IF(L16="СД ‚‚Радивој Ћирпанов‚‚","Нови Сад",""),IF(L16="ИСД ‚‚Стрелац‚‚","Нови Сад",""))</f>
        <v>Инђија</v>
      </c>
      <c r="N16" s="33">
        <f>ALL!K29</f>
        <v>81</v>
      </c>
      <c r="O16" s="44">
        <f>ALL!L29</f>
        <v>86</v>
      </c>
      <c r="P16" s="30">
        <f t="shared" si="2"/>
        <v>167</v>
      </c>
    </row>
    <row r="17" spans="1:16">
      <c r="A17" s="22">
        <v>15</v>
      </c>
      <c r="B17" s="44" t="str">
        <f>ALL!B19</f>
        <v>Хаднађ Никола</v>
      </c>
      <c r="C17" s="42">
        <f>ALL!C19</f>
        <v>0</v>
      </c>
      <c r="D17" s="44" t="str">
        <f>ALL!B15</f>
        <v>СД ‚‚Врбас‚‚</v>
      </c>
      <c r="E17" s="42" t="str">
        <f>CONCATENATE(IF(D17="СК ‚‚Уљма‚‚","Уљма",""),IF(D17="СК ‚‚Младост‚‚","Инђија",""),IF(D17="СД ‚‚Јединство‚‚","Стара Пазова",""),IF(D17="СД ‚‚Панчево 1813‚‚","Панчево",""),IF(D17="СД ‚‚Врбас‚‚","Врбас",""),IF(D17="СД ‚‚Бечкерек 1880‚‚","Зрењанин",""),IF(D17="СК ‚‚Татра‚‚","Кисач",""),IF(D17="СК ‚‚Партизан‚‚","Чортановци",""),IF(D17="СД ‚‚Нови Сад 1790‚‚","Нови Сад",""),IF(D17="СК ‚‚Живко Релић-Зуц‚‚","Сремска Митровица",""),IF(D17="СД ‚‚Раде Кончар‚‚","Апатин",""),IF(D17="СД ‚‚Стражилово‚‚","Сремски Карловци",""),IF(D17="СК ‚‚Тиса‚‚","Адорјан",""),IF(D17="СД ‚‚Кикинда‚‚","Кикинда",""),IF(D17="СД ‚‚7. Јули‚‚","Оџаци",""),IF(D17="СД ‚‚Одбрана‚‚","Бела Црква",""),IF(D17="СК ‚‚Хајдук‚‚","Кула",""),IF(D17="СК ‚‚Новолин‚‚","Нови Сад",""),IF(D17="СД ‚‚Радивој Ћирпанов‚‚","Нови Сад",""),IF(D17="ИСД ‚‚Стрелац‚‚","Нови Сад",""),IF(D17="СК‚‚Виноградар‚‚","Лединци",""))</f>
        <v>Врбас</v>
      </c>
      <c r="F17" s="33">
        <f>ALL!D19</f>
        <v>82</v>
      </c>
      <c r="G17" s="45">
        <f>ALL!E19</f>
        <v>80</v>
      </c>
      <c r="H17" s="22">
        <f t="shared" si="0"/>
        <v>162</v>
      </c>
      <c r="I17" s="22">
        <v>15</v>
      </c>
      <c r="J17" s="44" t="str">
        <f>ALL!I19</f>
        <v>Шутија Анђелина</v>
      </c>
      <c r="K17" s="42">
        <f>ALL!J19</f>
        <v>0</v>
      </c>
      <c r="L17" s="57" t="str">
        <f>ALL!I15</f>
        <v>СД ‚‚Стражилово‚‚</v>
      </c>
      <c r="M17" s="42" t="str">
        <f t="shared" si="3"/>
        <v>Сремски Карловци</v>
      </c>
      <c r="N17" s="33">
        <f>ALL!K19</f>
        <v>80</v>
      </c>
      <c r="O17" s="44">
        <f>ALL!L19</f>
        <v>86</v>
      </c>
      <c r="P17" s="30">
        <f t="shared" si="2"/>
        <v>166</v>
      </c>
    </row>
    <row r="18" spans="1:16">
      <c r="A18" s="22">
        <v>16</v>
      </c>
      <c r="B18" s="44" t="s">
        <v>106</v>
      </c>
      <c r="C18" s="42">
        <v>2005</v>
      </c>
      <c r="D18" s="87" t="s">
        <v>107</v>
      </c>
      <c r="E18" s="42" t="s">
        <v>108</v>
      </c>
      <c r="F18" s="33">
        <v>85</v>
      </c>
      <c r="G18" s="45">
        <v>77</v>
      </c>
      <c r="H18" s="22">
        <f t="shared" si="0"/>
        <v>162</v>
      </c>
      <c r="I18" s="22">
        <v>16</v>
      </c>
      <c r="J18" s="44" t="str">
        <f>ALL!I24</f>
        <v>Мушикић Чарна</v>
      </c>
      <c r="K18" s="42">
        <f>ALL!J24</f>
        <v>0</v>
      </c>
      <c r="L18" s="57" t="str">
        <f>ALL!I21</f>
        <v>СД ‚‚Врбас‚‚</v>
      </c>
      <c r="M18" s="42" t="str">
        <f t="shared" si="3"/>
        <v>Врбас</v>
      </c>
      <c r="N18" s="33">
        <f>ALL!K24</f>
        <v>77</v>
      </c>
      <c r="O18" s="44">
        <f>ALL!L24</f>
        <v>84</v>
      </c>
      <c r="P18" s="30">
        <f t="shared" si="2"/>
        <v>161</v>
      </c>
    </row>
    <row r="19" spans="1:16">
      <c r="A19" s="22">
        <v>17</v>
      </c>
      <c r="B19" s="84" t="s">
        <v>73</v>
      </c>
      <c r="C19" s="42">
        <v>2009</v>
      </c>
      <c r="D19" s="44" t="s">
        <v>76</v>
      </c>
      <c r="E19" s="42" t="s">
        <v>77</v>
      </c>
      <c r="F19" s="33">
        <v>81</v>
      </c>
      <c r="G19" s="45">
        <v>79</v>
      </c>
      <c r="H19" s="22">
        <f t="shared" si="0"/>
        <v>160</v>
      </c>
      <c r="I19" s="22">
        <v>17</v>
      </c>
      <c r="J19" s="44" t="str">
        <f>ALL!I18</f>
        <v>Живојновић Маја</v>
      </c>
      <c r="K19" s="42">
        <f>ALL!J18</f>
        <v>0</v>
      </c>
      <c r="L19" s="57" t="str">
        <f>ALL!I15</f>
        <v>СД ‚‚Стражилово‚‚</v>
      </c>
      <c r="M19" s="42" t="str">
        <f t="shared" si="3"/>
        <v>Сремски Карловци</v>
      </c>
      <c r="N19" s="33">
        <f>ALL!K18</f>
        <v>74</v>
      </c>
      <c r="O19" s="44">
        <f>ALL!L18</f>
        <v>83</v>
      </c>
      <c r="P19" s="30">
        <f t="shared" si="2"/>
        <v>157</v>
      </c>
    </row>
    <row r="20" spans="1:16">
      <c r="A20" s="22">
        <v>18</v>
      </c>
      <c r="B20" s="44" t="str">
        <f>ALL!B29</f>
        <v>Фабиан Филип</v>
      </c>
      <c r="C20" s="42">
        <f>ALL!C29</f>
        <v>2006</v>
      </c>
      <c r="D20" s="44" t="str">
        <f>ALL!B27</f>
        <v>СД ‚‚Кикинда‚‚</v>
      </c>
      <c r="E20" s="42" t="str">
        <f>CONCATENATE(IF(D20="СК ‚‚Уљма‚‚","Уљма",""),IF(D20="СК ‚‚Младост‚‚","Инђија",""),IF(D20="СД ‚‚Јединство‚‚","Стара Пазова",""),IF(D20="СД ‚‚Панчево 1813‚‚","Панчево",""),IF(D20="СД ‚‚Врбас‚‚","Врбас",""),IF(D20="СД ‚‚Бечкерек 1880‚‚","Зрењанин",""),IF(D20="СК ‚‚Татра‚‚","Кисач",""),IF(D20="СК ‚‚Партизан‚‚","Чортановци",""),IF(D20="СД ‚‚Нови Сад 1790‚‚","Нови Сад",""),IF(D20="СК ‚‚Живко Релић-Зуц‚‚","Сремска Митровица",""),IF(D20="СД ‚‚Раде Кончар‚‚","Апатин",""),IF(D20="СД ‚‚Стражилово‚‚","Сремски Карловци",""),IF(D20="СК ‚‚Тиса‚‚","Адорјан",""),IF(D20="СД ‚‚Кикинда‚‚","Кикинда",""),IF(D20="СД ‚‚7. Јули‚‚","Оџаци",""),IF(D20="СД ‚‚Одбрана‚‚","Бела Црква",""),IF(D20="СК ‚‚Хајдук‚‚","Кула",""),IF(D20="СК ‚‚Новолин‚‚","Нови Сад",""),IF(D20="СД ‚‚Радивој Ћирпанов‚‚","Нови Сад",""),IF(D20="ИСД ‚‚Стрелац‚‚","Нови Сад",""),IF(D20="СК‚‚Виноградар‚‚","Лединци",""))</f>
        <v>Кикинда</v>
      </c>
      <c r="F20" s="33">
        <f>ALL!D29</f>
        <v>79</v>
      </c>
      <c r="G20" s="45">
        <f>ALL!E29</f>
        <v>79</v>
      </c>
      <c r="H20" s="22">
        <f t="shared" si="0"/>
        <v>158</v>
      </c>
      <c r="I20" s="22">
        <v>18</v>
      </c>
      <c r="J20" s="44" t="str">
        <f>ALL!I6</f>
        <v>Вујичић Тамара</v>
      </c>
      <c r="K20" s="42">
        <f>ALL!J6</f>
        <v>2005</v>
      </c>
      <c r="L20" s="57" t="str">
        <f>ALL!I3</f>
        <v>СК ‚‚Уљма‚‚</v>
      </c>
      <c r="M20" s="42" t="str">
        <f t="shared" si="3"/>
        <v>Уљма</v>
      </c>
      <c r="N20" s="33">
        <f>ALL!K6</f>
        <v>79</v>
      </c>
      <c r="O20" s="44">
        <f>ALL!L6</f>
        <v>74</v>
      </c>
      <c r="P20" s="30">
        <f t="shared" si="2"/>
        <v>153</v>
      </c>
    </row>
    <row r="21" spans="1:16">
      <c r="A21" s="22">
        <v>19</v>
      </c>
      <c r="B21" s="86" t="s">
        <v>100</v>
      </c>
      <c r="C21" s="42">
        <v>2009</v>
      </c>
      <c r="D21" s="44" t="s">
        <v>104</v>
      </c>
      <c r="E21" s="42" t="s">
        <v>105</v>
      </c>
      <c r="F21" s="33">
        <v>81</v>
      </c>
      <c r="G21" s="45">
        <v>76</v>
      </c>
      <c r="H21" s="22">
        <f t="shared" si="0"/>
        <v>157</v>
      </c>
      <c r="I21" s="22">
        <v>19</v>
      </c>
      <c r="J21" s="44" t="str">
        <f>ALL!I36</f>
        <v>Хакач Андреа</v>
      </c>
      <c r="K21" s="42">
        <f>ALL!J36</f>
        <v>0</v>
      </c>
      <c r="L21" s="57" t="str">
        <f>ALL!I33</f>
        <v>СД ‚‚Јединство‚‚</v>
      </c>
      <c r="M21" s="42" t="str">
        <f t="shared" si="3"/>
        <v>Стара Пазова</v>
      </c>
      <c r="N21" s="33">
        <f>ALL!K36</f>
        <v>80</v>
      </c>
      <c r="O21" s="44">
        <f>ALL!L36</f>
        <v>72</v>
      </c>
      <c r="P21" s="30">
        <f t="shared" si="2"/>
        <v>152</v>
      </c>
    </row>
    <row r="22" spans="1:16" ht="15.75">
      <c r="A22" s="22">
        <v>20</v>
      </c>
      <c r="B22" s="44" t="s">
        <v>124</v>
      </c>
      <c r="C22" s="42">
        <v>2008</v>
      </c>
      <c r="D22" s="87" t="s">
        <v>125</v>
      </c>
      <c r="E22" s="42" t="s">
        <v>111</v>
      </c>
      <c r="F22" s="33">
        <v>77</v>
      </c>
      <c r="G22" s="45">
        <v>79</v>
      </c>
      <c r="H22" s="22">
        <f t="shared" si="0"/>
        <v>156</v>
      </c>
      <c r="I22" s="22">
        <v>20</v>
      </c>
      <c r="J22" s="85" t="s">
        <v>56</v>
      </c>
      <c r="K22" s="42">
        <v>2007</v>
      </c>
      <c r="L22" s="57" t="s">
        <v>15</v>
      </c>
      <c r="M22" s="42" t="str">
        <f t="shared" si="3"/>
        <v>Уљма</v>
      </c>
      <c r="N22" s="33">
        <v>70</v>
      </c>
      <c r="O22" s="44">
        <v>71</v>
      </c>
      <c r="P22" s="30">
        <f t="shared" si="2"/>
        <v>141</v>
      </c>
    </row>
    <row r="23" spans="1:16" ht="15.75">
      <c r="A23" s="22">
        <v>21</v>
      </c>
      <c r="B23" s="85" t="s">
        <v>101</v>
      </c>
      <c r="C23" s="42">
        <v>2007</v>
      </c>
      <c r="D23" s="44" t="s">
        <v>104</v>
      </c>
      <c r="E23" s="42" t="s">
        <v>105</v>
      </c>
      <c r="F23" s="33">
        <v>78</v>
      </c>
      <c r="G23" s="45">
        <v>71</v>
      </c>
      <c r="H23" s="22">
        <f t="shared" si="0"/>
        <v>149</v>
      </c>
      <c r="I23" s="22">
        <v>21</v>
      </c>
      <c r="J23" s="44" t="str">
        <f>ALL!I7</f>
        <v>Бељин Милица</v>
      </c>
      <c r="K23" s="42">
        <f>ALL!J7</f>
        <v>2007</v>
      </c>
      <c r="L23" s="57" t="str">
        <f>ALL!I3</f>
        <v>СК ‚‚Уљма‚‚</v>
      </c>
      <c r="M23" s="42" t="str">
        <f t="shared" si="3"/>
        <v>Уљма</v>
      </c>
      <c r="N23" s="33">
        <f>ALL!K7</f>
        <v>67</v>
      </c>
      <c r="O23" s="44">
        <f>ALL!L7</f>
        <v>66</v>
      </c>
      <c r="P23" s="30">
        <f t="shared" si="2"/>
        <v>133</v>
      </c>
    </row>
    <row r="24" spans="1:16">
      <c r="A24" s="22">
        <v>22</v>
      </c>
      <c r="B24" s="44" t="s">
        <v>132</v>
      </c>
      <c r="C24" s="42">
        <v>2007</v>
      </c>
      <c r="D24" s="87" t="s">
        <v>104</v>
      </c>
      <c r="E24" s="42" t="s">
        <v>105</v>
      </c>
      <c r="F24" s="33">
        <v>71</v>
      </c>
      <c r="G24" s="45">
        <v>77</v>
      </c>
      <c r="H24" s="22">
        <f t="shared" si="0"/>
        <v>148</v>
      </c>
      <c r="I24" s="22">
        <v>22</v>
      </c>
      <c r="J24" s="84" t="s">
        <v>61</v>
      </c>
      <c r="K24" s="42">
        <v>2007</v>
      </c>
      <c r="L24" s="57" t="s">
        <v>15</v>
      </c>
      <c r="M24" s="42" t="str">
        <f t="shared" si="3"/>
        <v>Уљма</v>
      </c>
      <c r="N24" s="33">
        <v>64</v>
      </c>
      <c r="O24" s="44">
        <v>63</v>
      </c>
      <c r="P24" s="30">
        <f t="shared" si="2"/>
        <v>127</v>
      </c>
    </row>
    <row r="25" spans="1:16">
      <c r="A25" s="22">
        <v>23</v>
      </c>
      <c r="B25" s="44" t="str">
        <f>ALL!B5</f>
        <v>Милојковић Марко</v>
      </c>
      <c r="C25" s="42">
        <f>ALL!C5</f>
        <v>2009</v>
      </c>
      <c r="D25" s="44" t="str">
        <f>ALL!B3</f>
        <v>СК ‚‚Уљма‚‚</v>
      </c>
      <c r="E25" s="42" t="str">
        <f>CONCATENATE(IF(D25="СК ‚‚Уљма‚‚","Уљма",""),IF(D25="СК ‚‚Младост‚‚","Инђија",""),IF(D25="СД ‚‚Јединство‚‚","Стара Пазова",""),IF(D25="СД ‚‚Панчево 1813‚‚","Панчево",""),IF(D25="СД ‚‚Врбас‚‚","Врбас",""),IF(D25="СД ‚‚Бечкерек 1880‚‚","Зрењанин",""),IF(D25="СК ‚‚Татра‚‚","Кисач",""),IF(D25="СК ‚‚Партизан‚‚","Чортановци",""),IF(D25="СД ‚‚Нови Сад 1790‚‚","Нови Сад",""),IF(D25="СК ‚‚Живко Релић-Зуц‚‚","Сремска Митровица",""),IF(D25="СД ‚‚Раде Кончар‚‚","Апатин",""),IF(D25="СД ‚‚Стражилово‚‚","Сремски Карловци",""),IF(D25="СК ‚‚Тиса‚‚","Адорјан",""),IF(D25="СД ‚‚Кикинда‚‚","Кикинда",""),IF(D25="СД ‚‚7. Јули‚‚","Оџаци",""),IF(D25="СД ‚‚Одбрана‚‚","Бела Црква",""),IF(D25="СК ‚‚Хајдук‚‚","Кула",""),IF(D25="СК ‚‚Новолин‚‚","Нови Сад",""),IF(D25="СД ‚‚Радивој Ћирпанов‚‚","Нови Сад",""),IF(D25="ИСД ‚‚Стрелац‚‚","Нови Сад",""),IF(D25="СК‚‚Виноградар‚‚","Лединци",""))</f>
        <v>Уљма</v>
      </c>
      <c r="F25" s="33">
        <f>ALL!D5</f>
        <v>75</v>
      </c>
      <c r="G25" s="45">
        <f>ALL!E5</f>
        <v>70</v>
      </c>
      <c r="H25" s="22">
        <f t="shared" si="0"/>
        <v>145</v>
      </c>
      <c r="I25" s="22">
        <v>23</v>
      </c>
      <c r="J25" s="44" t="str">
        <f>ALL!I5</f>
        <v>Остојић Софија</v>
      </c>
      <c r="K25" s="42">
        <f>ALL!J5</f>
        <v>2007</v>
      </c>
      <c r="L25" s="57" t="str">
        <f>ALL!I3</f>
        <v>СК ‚‚Уљма‚‚</v>
      </c>
      <c r="M25" s="42" t="str">
        <f t="shared" si="3"/>
        <v>Уљма</v>
      </c>
      <c r="N25" s="33">
        <f>ALL!K5</f>
        <v>52</v>
      </c>
      <c r="O25" s="44">
        <f>ALL!L5</f>
        <v>65</v>
      </c>
      <c r="P25" s="30">
        <f t="shared" si="2"/>
        <v>117</v>
      </c>
    </row>
    <row r="26" spans="1:16">
      <c r="A26" s="22">
        <v>24</v>
      </c>
      <c r="B26" s="83" t="s">
        <v>78</v>
      </c>
      <c r="C26" s="42">
        <v>2006</v>
      </c>
      <c r="D26" s="44" t="s">
        <v>76</v>
      </c>
      <c r="E26" s="42" t="s">
        <v>77</v>
      </c>
      <c r="F26" s="33">
        <v>68</v>
      </c>
      <c r="G26" s="45">
        <v>76</v>
      </c>
      <c r="H26" s="22">
        <f t="shared" si="0"/>
        <v>144</v>
      </c>
      <c r="I26" s="22">
        <v>24</v>
      </c>
      <c r="J26" s="83" t="s">
        <v>60</v>
      </c>
      <c r="K26" s="42">
        <v>2008</v>
      </c>
      <c r="L26" s="57" t="s">
        <v>15</v>
      </c>
      <c r="M26" s="42" t="str">
        <f t="shared" si="3"/>
        <v>Уљма</v>
      </c>
      <c r="N26" s="33">
        <v>60</v>
      </c>
      <c r="O26" s="44">
        <v>56</v>
      </c>
      <c r="P26" s="30">
        <f t="shared" si="2"/>
        <v>116</v>
      </c>
    </row>
    <row r="27" spans="1:16">
      <c r="A27" s="22">
        <v>25</v>
      </c>
      <c r="B27" s="44" t="str">
        <f>ALL!B7</f>
        <v>Радуловић Никола</v>
      </c>
      <c r="C27" s="42">
        <f>ALL!C7</f>
        <v>2007</v>
      </c>
      <c r="D27" s="44" t="str">
        <f>ALL!B3</f>
        <v>СК ‚‚Уљма‚‚</v>
      </c>
      <c r="E27" s="42" t="str">
        <f>CONCATENATE(IF(D27="СК ‚‚Уљма‚‚","Уљма",""),IF(D27="СК ‚‚Младост‚‚","Инђија",""),IF(D27="СД ‚‚Јединство‚‚","Стара Пазова",""),IF(D27="СД ‚‚Панчево 1813‚‚","Панчево",""),IF(D27="СД ‚‚Врбас‚‚","Врбас",""),IF(D27="СД ‚‚Бечкерек 1880‚‚","Зрењанин",""),IF(D27="СК ‚‚Татра‚‚","Кисач",""),IF(D27="СК ‚‚Партизан‚‚","Чортановци",""),IF(D27="СД ‚‚Нови Сад 1790‚‚","Нови Сад",""),IF(D27="СК ‚‚Живко Релић-Зуц‚‚","Сремска Митровица",""),IF(D27="СД ‚‚Раде Кончар‚‚","Апатин",""),IF(D27="СД ‚‚Стражилово‚‚","Сремски Карловци",""),IF(D27="СК ‚‚Тиса‚‚","Адорјан",""),IF(D27="СД ‚‚Кикинда‚‚","Кикинда",""),IF(D27="СД ‚‚7. Јули‚‚","Оџаци",""),IF(D27="СД ‚‚Одбрана‚‚","Бела Црква",""),IF(D27="СК ‚‚Хајдук‚‚","Кула",""),IF(D27="СК ‚‚Новолин‚‚","Нови Сад",""),IF(D27="СД ‚‚Радивој Ћирпанов‚‚","Нови Сад",""),IF(D27="ИСД ‚‚Стрелац‚‚","Нови Сад",""),IF(D27="СК‚‚Виноградар‚‚","Лединци",""))</f>
        <v>Уљма</v>
      </c>
      <c r="F27" s="33">
        <f>ALL!D7</f>
        <v>78</v>
      </c>
      <c r="G27" s="45">
        <f>ALL!E7</f>
        <v>65</v>
      </c>
      <c r="H27" s="22">
        <f t="shared" si="0"/>
        <v>143</v>
      </c>
      <c r="I27" s="22">
        <v>25</v>
      </c>
      <c r="J27" s="44" t="str">
        <f>ALL!I13</f>
        <v>Миленковић Анђела</v>
      </c>
      <c r="K27" s="42">
        <f>ALL!J13</f>
        <v>0</v>
      </c>
      <c r="L27" s="57" t="str">
        <f>ALL!I9</f>
        <v>СД ‚‚Панчево 1813‚‚</v>
      </c>
      <c r="M27" s="42" t="str">
        <f t="shared" si="3"/>
        <v>Панчево</v>
      </c>
      <c r="N27" s="33">
        <f>ALL!K13</f>
        <v>58</v>
      </c>
      <c r="O27" s="44">
        <f>ALL!L13</f>
        <v>53</v>
      </c>
      <c r="P27" s="30">
        <f t="shared" si="2"/>
        <v>111</v>
      </c>
    </row>
    <row r="28" spans="1:16">
      <c r="A28" s="22">
        <v>26</v>
      </c>
      <c r="B28" s="44" t="str">
        <f>ALL!B13</f>
        <v>Јовић Ненад</v>
      </c>
      <c r="C28" s="42">
        <f>ALL!C13</f>
        <v>0</v>
      </c>
      <c r="D28" s="44" t="str">
        <f>ALL!B9</f>
        <v>СД ‚‚Стражилово‚‚</v>
      </c>
      <c r="E28" s="42" t="str">
        <f>CONCATENATE(IF(D28="СК ‚‚Уљма‚‚","Уљма",""),IF(D28="СК ‚‚Младост‚‚","Инђија",""),IF(D28="СД ‚‚Јединство‚‚","Стара Пазова",""),IF(D28="СД ‚‚Панчево 1813‚‚","Панчево",""),IF(D28="СД ‚‚Врбас‚‚","Врбас",""),IF(D28="СД ‚‚Бечкерек 1880‚‚","Зрењанин",""),IF(D28="СК ‚‚Татра‚‚","Кисач",""),IF(D28="СК ‚‚Партизан‚‚","Чортановци",""),IF(D28="СД ‚‚Нови Сад 1790‚‚","Нови Сад",""),IF(D28="СК ‚‚Живко Релић-Зуц‚‚","Сремска Митровица",""),IF(D28="СД ‚‚Раде Кончар‚‚","Апатин",""),IF(D28="СД ‚‚Стражилово‚‚","Сремски Карловци",""),IF(D28="СК ‚‚Тиса‚‚","Адорјан",""),IF(D28="СД ‚‚Кикинда‚‚","Кикинда",""),IF(D28="СД ‚‚7. Јули‚‚","Оџаци",""),IF(D28="СД ‚‚Одбрана‚‚","Бела Црква",""),IF(D28="СК ‚‚Хајдук‚‚","Кула",""),IF(D28="СК ‚‚Новолин‚‚","Нови Сад",""),IF(D28="СД ‚‚Радивој Ћирпанов‚‚","Нови Сад",""),IF(D28="ИСД ‚‚Стрелац‚‚","Нови Сад",""),IF(D28="СК‚‚Виноградар‚‚","Лединци",""))</f>
        <v>Сремски Карловци</v>
      </c>
      <c r="F28" s="33">
        <f>ALL!D13</f>
        <v>68</v>
      </c>
      <c r="G28" s="45">
        <f>ALL!E13</f>
        <v>74</v>
      </c>
      <c r="H28" s="22">
        <f t="shared" si="0"/>
        <v>142</v>
      </c>
      <c r="I28" s="22">
        <v>26</v>
      </c>
      <c r="J28" s="44" t="s">
        <v>75</v>
      </c>
      <c r="K28" s="42">
        <v>2005</v>
      </c>
      <c r="L28" s="57" t="s">
        <v>76</v>
      </c>
      <c r="M28" s="42" t="s">
        <v>77</v>
      </c>
      <c r="N28" s="33">
        <v>58</v>
      </c>
      <c r="O28" s="44">
        <v>53</v>
      </c>
      <c r="P28" s="30">
        <f t="shared" si="2"/>
        <v>111</v>
      </c>
    </row>
    <row r="29" spans="1:16" ht="15.75">
      <c r="A29" s="22">
        <v>27</v>
      </c>
      <c r="B29" s="85" t="s">
        <v>55</v>
      </c>
      <c r="C29" s="42">
        <v>2008</v>
      </c>
      <c r="D29" s="44" t="s">
        <v>15</v>
      </c>
      <c r="E29" s="42" t="s">
        <v>74</v>
      </c>
      <c r="F29" s="33">
        <v>57</v>
      </c>
      <c r="G29" s="45">
        <v>70</v>
      </c>
      <c r="H29" s="22">
        <f t="shared" si="0"/>
        <v>127</v>
      </c>
      <c r="I29" s="22">
        <v>27</v>
      </c>
      <c r="J29" s="44" t="s">
        <v>71</v>
      </c>
      <c r="K29" s="42">
        <v>2010</v>
      </c>
      <c r="L29" s="57" t="s">
        <v>15</v>
      </c>
      <c r="M29" s="42" t="str">
        <f t="shared" ref="M29:M43" si="4">CONCATENATE(IF(L29="СК ‚‚Уљма‚‚","Уљма",""),IF(L29="СК ‚‚Младост‚‚","Инђија",""),IF(L29="СД ‚‚Јединство‚‚","Стара Пазова",""),IF(L29="СД ‚‚Панчево 1813‚‚","Панчево",""),IF(L29="СД ‚‚Врбас‚‚","Врбас",""),IF(L29="СД ‚‚Бечкерек 1880‚‚","Зрењанин",""),IF(L29="СК ‚‚Татра‚‚","Кисач",""),IF(L29="СК ‚‚Партизан‚‚","Чортановци",""),IF(L29="СД ‚‚Нови Сад 1790‚‚","Нови Сад",""),IF(L29="СК ‚‚Живко Релић-Зуц‚‚","Сремска Митровица",""),IF(L29="СД ‚‚Раде Кончар‚‚","Апатин",""),IF(L29="СД ‚‚Стражилово‚‚","Сремски Карловци",""),IF(L29="СК ‚‚Тиса‚‚","Адорјан",""),IF(L29="СД ‚‚Кикинда‚‚","Кикинда",""),IF(L29="СД ‚‚7. Јули‚‚","Оџаци",""),IF(L29="СД ‚‚Одбрана‚‚","Бела Црква",""),IF(L29="СК ‚‚Хајдук‚‚","Кула",""),IF(L29="СК ‚‚Новолин‚‚","Нови Сад",""),IF(L29="СД ‚‚Радивој Ћирпанов‚‚","Нови Сад",""),IF(L29="ИСД ‚‚Стрелац‚‚","Нови Сад",""))</f>
        <v>Уљма</v>
      </c>
      <c r="N29" s="33">
        <v>49</v>
      </c>
      <c r="O29" s="44">
        <v>56</v>
      </c>
      <c r="P29" s="30">
        <f t="shared" si="2"/>
        <v>105</v>
      </c>
    </row>
    <row r="30" spans="1:16">
      <c r="A30" s="22">
        <v>28</v>
      </c>
      <c r="B30" s="44" t="str">
        <f>ALL!B12</f>
        <v>Жеравица Александар</v>
      </c>
      <c r="C30" s="42">
        <f>ALL!C12</f>
        <v>0</v>
      </c>
      <c r="D30" s="44" t="str">
        <f>ALL!B9</f>
        <v>СД ‚‚Стражилово‚‚</v>
      </c>
      <c r="E30" s="42" t="str">
        <f>CONCATENATE(IF(D30="СК ‚‚Уљма‚‚","Уљма",""),IF(D30="СК ‚‚Младост‚‚","Инђија",""),IF(D30="СД ‚‚Јединство‚‚","Стара Пазова",""),IF(D30="СД ‚‚Панчево 1813‚‚","Панчево",""),IF(D30="СД ‚‚Врбас‚‚","Врбас",""),IF(D30="СД ‚‚Бечкерек 1880‚‚","Зрењанин",""),IF(D30="СК ‚‚Татра‚‚","Кисач",""),IF(D30="СК ‚‚Партизан‚‚","Чортановци",""),IF(D30="СД ‚‚Нови Сад 1790‚‚","Нови Сад",""),IF(D30="СК ‚‚Живко Релић-Зуц‚‚","Сремска Митровица",""),IF(D30="СД ‚‚Раде Кончар‚‚","Апатин",""),IF(D30="СД ‚‚Стражилово‚‚","Сремски Карловци",""),IF(D30="СК ‚‚Тиса‚‚","Адорјан",""),IF(D30="СД ‚‚Кикинда‚‚","Кикинда",""),IF(D30="СД ‚‚7. Јули‚‚","Оџаци",""),IF(D30="СД ‚‚Одбрана‚‚","Бела Црква",""),IF(D30="СК ‚‚Хајдук‚‚","Кула",""),IF(D30="СК ‚‚Новолин‚‚","Нови Сад",""),IF(D30="СД ‚‚Радивој Ћирпанов‚‚","Нови Сад",""),IF(D30="ИСД ‚‚Стрелац‚‚","Нови Сад",""),IF(D30="СК‚‚Виноградар‚‚","Лединци",""))</f>
        <v>Сремски Карловци</v>
      </c>
      <c r="F30" s="33">
        <f>ALL!D12</f>
        <v>65</v>
      </c>
      <c r="G30" s="45">
        <f>ALL!E12</f>
        <v>62</v>
      </c>
      <c r="H30" s="22">
        <f t="shared" si="0"/>
        <v>127</v>
      </c>
      <c r="I30" s="22">
        <v>28</v>
      </c>
      <c r="J30" s="83" t="s">
        <v>57</v>
      </c>
      <c r="K30" s="42">
        <v>2007</v>
      </c>
      <c r="L30" s="57" t="s">
        <v>15</v>
      </c>
      <c r="M30" s="42" t="str">
        <f t="shared" si="4"/>
        <v>Уљма</v>
      </c>
      <c r="N30" s="33">
        <v>41</v>
      </c>
      <c r="O30" s="44">
        <v>58</v>
      </c>
      <c r="P30" s="30">
        <f t="shared" si="2"/>
        <v>99</v>
      </c>
    </row>
    <row r="31" spans="1:16" ht="15.75" thickBot="1">
      <c r="A31" s="22">
        <v>29</v>
      </c>
      <c r="B31" s="84" t="s">
        <v>63</v>
      </c>
      <c r="C31" s="42">
        <v>2009</v>
      </c>
      <c r="D31" s="44" t="s">
        <v>15</v>
      </c>
      <c r="E31" s="42" t="s">
        <v>74</v>
      </c>
      <c r="F31" s="33">
        <v>55</v>
      </c>
      <c r="G31" s="45">
        <v>60</v>
      </c>
      <c r="H31" s="22">
        <f t="shared" si="0"/>
        <v>115</v>
      </c>
      <c r="I31" s="23">
        <v>29</v>
      </c>
      <c r="J31" s="136" t="s">
        <v>59</v>
      </c>
      <c r="K31" s="47">
        <v>2007</v>
      </c>
      <c r="L31" s="58" t="s">
        <v>15</v>
      </c>
      <c r="M31" s="47" t="str">
        <f t="shared" si="4"/>
        <v>Уљма</v>
      </c>
      <c r="N31" s="34">
        <v>56</v>
      </c>
      <c r="O31" s="46">
        <v>42</v>
      </c>
      <c r="P31" s="27">
        <f t="shared" si="2"/>
        <v>98</v>
      </c>
    </row>
    <row r="32" spans="1:16" ht="15.75">
      <c r="A32" s="22">
        <v>30</v>
      </c>
      <c r="B32" s="85" t="s">
        <v>58</v>
      </c>
      <c r="C32" s="42">
        <v>2007</v>
      </c>
      <c r="D32" s="44" t="s">
        <v>15</v>
      </c>
      <c r="E32" s="42" t="s">
        <v>74</v>
      </c>
      <c r="F32" s="33">
        <v>53</v>
      </c>
      <c r="G32" s="45">
        <v>58</v>
      </c>
      <c r="H32" s="22">
        <f t="shared" si="0"/>
        <v>111</v>
      </c>
      <c r="I32" s="131"/>
      <c r="J32" s="80"/>
      <c r="K32" s="80"/>
      <c r="L32" s="80"/>
      <c r="M32" s="80"/>
      <c r="N32" s="80"/>
      <c r="O32" s="80"/>
      <c r="P32" s="81"/>
    </row>
    <row r="33" spans="1:16" ht="15.75">
      <c r="A33" s="22">
        <v>31</v>
      </c>
      <c r="B33" s="85" t="s">
        <v>62</v>
      </c>
      <c r="C33" s="42">
        <v>2009</v>
      </c>
      <c r="D33" s="44" t="s">
        <v>15</v>
      </c>
      <c r="E33" s="42" t="s">
        <v>74</v>
      </c>
      <c r="F33" s="33">
        <v>41</v>
      </c>
      <c r="G33" s="45">
        <v>50</v>
      </c>
      <c r="H33" s="22">
        <f t="shared" si="0"/>
        <v>91</v>
      </c>
      <c r="I33" s="131"/>
      <c r="J33" s="80"/>
      <c r="K33" s="80"/>
      <c r="L33" s="80"/>
      <c r="M33" s="80"/>
      <c r="N33" s="80"/>
      <c r="O33" s="80"/>
      <c r="P33" s="81"/>
    </row>
    <row r="34" spans="1:16" ht="15.75" thickBot="1">
      <c r="A34" s="23">
        <v>32</v>
      </c>
      <c r="B34" s="134" t="s">
        <v>70</v>
      </c>
      <c r="C34" s="47">
        <v>2008</v>
      </c>
      <c r="D34" s="46" t="s">
        <v>15</v>
      </c>
      <c r="E34" s="47" t="s">
        <v>74</v>
      </c>
      <c r="F34" s="34">
        <v>40</v>
      </c>
      <c r="G34" s="48">
        <v>37</v>
      </c>
      <c r="H34" s="23">
        <f t="shared" si="0"/>
        <v>77</v>
      </c>
      <c r="I34" s="131"/>
      <c r="J34" s="80"/>
      <c r="K34" s="80"/>
      <c r="L34" s="80"/>
      <c r="M34" s="80"/>
      <c r="N34" s="80"/>
      <c r="O34" s="80"/>
      <c r="P34" s="81"/>
    </row>
    <row r="35" spans="1:16">
      <c r="A35" s="131"/>
      <c r="B35" s="80"/>
      <c r="C35" s="80"/>
      <c r="D35" s="80"/>
      <c r="E35" s="80"/>
      <c r="F35" s="80"/>
      <c r="G35" s="80"/>
      <c r="H35" s="131"/>
      <c r="I35" s="131"/>
      <c r="J35" s="80"/>
      <c r="K35" s="80"/>
      <c r="L35" s="80"/>
      <c r="M35" s="80"/>
      <c r="N35" s="80"/>
      <c r="O35" s="80"/>
      <c r="P35" s="81"/>
    </row>
    <row r="36" spans="1:16">
      <c r="A36" s="131"/>
      <c r="B36" s="80"/>
      <c r="C36" s="80"/>
      <c r="D36" s="80"/>
      <c r="E36" s="80"/>
      <c r="F36" s="80"/>
      <c r="G36" s="80"/>
      <c r="H36" s="131"/>
      <c r="I36" s="131"/>
      <c r="J36" s="80"/>
      <c r="K36" s="80"/>
      <c r="L36" s="80"/>
      <c r="M36" s="80"/>
      <c r="N36" s="80"/>
      <c r="O36" s="80"/>
      <c r="P36" s="81"/>
    </row>
    <row r="37" spans="1:16">
      <c r="A37" s="131"/>
      <c r="B37" s="80"/>
      <c r="C37" s="80"/>
      <c r="D37" s="80"/>
      <c r="E37" s="80"/>
      <c r="F37" s="80"/>
      <c r="G37" s="80"/>
      <c r="H37" s="131"/>
      <c r="I37" s="131"/>
      <c r="J37" s="80"/>
      <c r="K37" s="80"/>
      <c r="L37" s="80"/>
      <c r="M37" s="80"/>
      <c r="N37" s="80"/>
      <c r="O37" s="80"/>
      <c r="P37" s="81"/>
    </row>
    <row r="38" spans="1:16">
      <c r="A38" s="131"/>
      <c r="B38" s="80"/>
      <c r="C38" s="80"/>
      <c r="D38" s="80"/>
      <c r="E38" s="80"/>
      <c r="F38" s="80"/>
      <c r="G38" s="80"/>
      <c r="H38" s="131"/>
      <c r="I38" s="131"/>
      <c r="J38" s="80"/>
      <c r="K38" s="80"/>
      <c r="L38" s="80"/>
      <c r="M38" s="80"/>
      <c r="N38" s="80"/>
      <c r="O38" s="80"/>
      <c r="P38" s="81"/>
    </row>
    <row r="39" spans="1:16">
      <c r="A39" s="131"/>
      <c r="B39" s="80"/>
      <c r="C39" s="80"/>
      <c r="D39" s="80"/>
      <c r="E39" s="80"/>
      <c r="F39" s="80"/>
      <c r="G39" s="80"/>
      <c r="H39" s="131"/>
      <c r="I39" s="131"/>
      <c r="J39" s="80"/>
      <c r="K39" s="80"/>
      <c r="L39" s="80"/>
      <c r="M39" s="80"/>
      <c r="N39" s="80"/>
      <c r="O39" s="80"/>
      <c r="P39" s="81"/>
    </row>
    <row r="40" spans="1:16">
      <c r="A40" s="131"/>
      <c r="B40" s="80"/>
      <c r="C40" s="80"/>
      <c r="D40" s="80"/>
      <c r="E40" s="80"/>
      <c r="F40" s="80"/>
      <c r="G40" s="80"/>
      <c r="H40" s="131"/>
      <c r="I40" s="131"/>
      <c r="J40" s="80"/>
      <c r="K40" s="80"/>
      <c r="L40" s="80"/>
      <c r="M40" s="80"/>
      <c r="N40" s="80"/>
      <c r="O40" s="80"/>
      <c r="P40" s="81"/>
    </row>
    <row r="41" spans="1:16">
      <c r="A41" s="131"/>
      <c r="B41" s="80"/>
      <c r="C41" s="80"/>
      <c r="D41" s="80"/>
      <c r="E41" s="80"/>
      <c r="F41" s="80"/>
      <c r="G41" s="80"/>
      <c r="H41" s="131"/>
      <c r="I41" s="131"/>
      <c r="J41" s="80"/>
      <c r="K41" s="80"/>
      <c r="L41" s="80"/>
      <c r="M41" s="80"/>
      <c r="N41" s="80"/>
      <c r="O41" s="80"/>
      <c r="P41" s="81"/>
    </row>
    <row r="42" spans="1:16">
      <c r="A42" s="131"/>
      <c r="B42" s="80"/>
      <c r="C42" s="80"/>
      <c r="D42" s="80"/>
      <c r="E42" s="80"/>
      <c r="F42" s="80"/>
      <c r="G42" s="80"/>
      <c r="H42" s="131"/>
      <c r="I42" s="131"/>
      <c r="J42" s="80"/>
      <c r="K42" s="80"/>
      <c r="L42" s="80"/>
      <c r="M42" s="80"/>
      <c r="N42" s="80"/>
      <c r="O42" s="80"/>
      <c r="P42" s="81"/>
    </row>
    <row r="43" spans="1:16">
      <c r="A43" s="131"/>
      <c r="B43" s="80"/>
      <c r="C43" s="80"/>
      <c r="D43" s="80"/>
      <c r="E43" s="80"/>
      <c r="F43" s="80"/>
      <c r="G43" s="80"/>
      <c r="H43" s="131"/>
      <c r="I43" s="131"/>
      <c r="J43" s="80"/>
      <c r="K43" s="80"/>
      <c r="L43" s="80"/>
      <c r="M43" s="80"/>
      <c r="N43" s="80"/>
      <c r="O43" s="80"/>
      <c r="P43" s="81"/>
    </row>
    <row r="44" spans="1:16">
      <c r="A44" s="131"/>
      <c r="B44" s="80"/>
      <c r="C44" s="80"/>
      <c r="D44" s="80"/>
      <c r="E44" s="80"/>
      <c r="F44" s="80"/>
      <c r="G44" s="80"/>
      <c r="H44" s="131"/>
      <c r="I44" s="131"/>
      <c r="J44" s="80"/>
      <c r="K44" s="80"/>
      <c r="L44" s="80"/>
      <c r="M44" s="80"/>
      <c r="N44" s="80"/>
      <c r="O44" s="80"/>
      <c r="P44" s="81"/>
    </row>
    <row r="45" spans="1:16">
      <c r="A45" s="131"/>
      <c r="B45" s="80"/>
      <c r="C45" s="80"/>
      <c r="D45" s="80"/>
      <c r="E45" s="80"/>
      <c r="F45" s="80"/>
      <c r="G45" s="80"/>
      <c r="H45" s="131"/>
      <c r="I45" s="131"/>
      <c r="J45" s="80"/>
      <c r="K45" s="80"/>
      <c r="L45" s="80"/>
      <c r="M45" s="80"/>
      <c r="N45" s="80"/>
      <c r="O45" s="80"/>
      <c r="P45" s="81"/>
    </row>
    <row r="46" spans="1:16">
      <c r="A46" s="131"/>
      <c r="B46" s="80"/>
      <c r="C46" s="80"/>
      <c r="D46" s="80"/>
      <c r="E46" s="80"/>
      <c r="F46" s="80"/>
      <c r="G46" s="80"/>
      <c r="H46" s="131"/>
      <c r="I46" s="131"/>
      <c r="J46" s="80"/>
      <c r="K46" s="80"/>
      <c r="L46" s="80"/>
      <c r="M46" s="80"/>
      <c r="N46" s="80"/>
      <c r="O46" s="80"/>
      <c r="P46" s="81"/>
    </row>
    <row r="47" spans="1:16">
      <c r="A47" s="131"/>
      <c r="B47" s="80"/>
      <c r="C47" s="80"/>
      <c r="D47" s="80"/>
      <c r="E47" s="80"/>
      <c r="F47" s="80"/>
      <c r="G47" s="80"/>
      <c r="H47" s="131"/>
      <c r="I47" s="131"/>
      <c r="J47" s="80"/>
      <c r="K47" s="80"/>
      <c r="L47" s="80"/>
      <c r="M47" s="80"/>
      <c r="N47" s="80"/>
      <c r="O47" s="80"/>
      <c r="P47" s="81"/>
    </row>
    <row r="48" spans="1:16">
      <c r="A48" s="131"/>
      <c r="B48" s="80"/>
      <c r="C48" s="80"/>
      <c r="D48" s="80"/>
      <c r="E48" s="80"/>
      <c r="F48" s="80"/>
      <c r="G48" s="80"/>
      <c r="H48" s="131"/>
      <c r="I48" s="131"/>
      <c r="J48" s="80"/>
      <c r="K48" s="80"/>
      <c r="L48" s="80"/>
      <c r="M48" s="80"/>
      <c r="N48" s="80"/>
      <c r="O48" s="80"/>
      <c r="P48" s="81"/>
    </row>
    <row r="49" spans="1:16">
      <c r="A49" s="131"/>
      <c r="B49" s="80"/>
      <c r="C49" s="80"/>
      <c r="D49" s="80"/>
      <c r="E49" s="80"/>
      <c r="F49" s="80"/>
      <c r="G49" s="80"/>
      <c r="H49" s="131"/>
      <c r="I49" s="131"/>
      <c r="J49" s="80"/>
      <c r="K49" s="80"/>
      <c r="L49" s="80"/>
      <c r="M49" s="80"/>
      <c r="N49" s="80"/>
      <c r="O49" s="80"/>
      <c r="P49" s="131"/>
    </row>
    <row r="50" spans="1:16">
      <c r="A50" s="131"/>
      <c r="B50" s="80"/>
      <c r="C50" s="80"/>
      <c r="D50" s="80"/>
      <c r="E50" s="80"/>
      <c r="F50" s="80"/>
      <c r="G50" s="80"/>
      <c r="H50" s="131"/>
      <c r="I50" s="131"/>
      <c r="J50" s="80"/>
      <c r="K50" s="80"/>
      <c r="L50" s="80"/>
      <c r="M50" s="80"/>
      <c r="N50" s="80"/>
      <c r="O50" s="80"/>
      <c r="P50" s="131"/>
    </row>
    <row r="51" spans="1:16">
      <c r="A51" s="131"/>
      <c r="B51" s="80"/>
      <c r="C51" s="80"/>
      <c r="D51" s="80"/>
      <c r="E51" s="80"/>
      <c r="F51" s="80"/>
      <c r="G51" s="80"/>
      <c r="H51" s="131"/>
      <c r="I51" s="131"/>
      <c r="J51" s="80"/>
      <c r="K51" s="80"/>
      <c r="L51" s="80"/>
      <c r="M51" s="80"/>
      <c r="N51" s="80"/>
      <c r="O51" s="80"/>
      <c r="P51" s="131"/>
    </row>
    <row r="52" spans="1:16">
      <c r="A52" s="131"/>
      <c r="B52" s="80"/>
      <c r="C52" s="80"/>
      <c r="D52" s="80"/>
      <c r="E52" s="80"/>
      <c r="F52" s="80"/>
      <c r="G52" s="80"/>
      <c r="H52" s="131"/>
      <c r="I52" s="131"/>
      <c r="J52" s="80"/>
      <c r="K52" s="80"/>
      <c r="L52" s="80"/>
      <c r="M52" s="80"/>
      <c r="N52" s="80"/>
      <c r="O52" s="80"/>
      <c r="P52" s="131"/>
    </row>
    <row r="53" spans="1:16">
      <c r="A53" s="131"/>
      <c r="B53" s="80"/>
      <c r="C53" s="80"/>
      <c r="D53" s="80"/>
      <c r="E53" s="80"/>
      <c r="F53" s="80"/>
      <c r="G53" s="80"/>
      <c r="H53" s="131"/>
      <c r="I53" s="131"/>
      <c r="J53" s="80"/>
      <c r="K53" s="80"/>
      <c r="L53" s="80"/>
      <c r="M53" s="80"/>
      <c r="N53" s="80"/>
      <c r="O53" s="80"/>
      <c r="P53" s="131"/>
    </row>
    <row r="54" spans="1:16">
      <c r="A54" s="131"/>
      <c r="B54" s="80"/>
      <c r="C54" s="80"/>
      <c r="D54" s="80"/>
      <c r="E54" s="80"/>
      <c r="F54" s="80"/>
      <c r="G54" s="80"/>
      <c r="H54" s="131"/>
      <c r="I54" s="131"/>
      <c r="J54" s="80"/>
      <c r="K54" s="80"/>
      <c r="L54" s="80"/>
      <c r="M54" s="80"/>
      <c r="N54" s="80"/>
      <c r="O54" s="80"/>
      <c r="P54" s="131"/>
    </row>
    <row r="55" spans="1:16">
      <c r="A55" s="131"/>
      <c r="B55" s="80"/>
      <c r="C55" s="80"/>
      <c r="D55" s="80"/>
      <c r="E55" s="80"/>
      <c r="F55" s="80"/>
      <c r="G55" s="80"/>
      <c r="H55" s="131"/>
      <c r="I55" s="131"/>
      <c r="J55" s="80"/>
      <c r="K55" s="80"/>
      <c r="L55" s="80"/>
      <c r="M55" s="80"/>
      <c r="N55" s="80"/>
      <c r="O55" s="80"/>
      <c r="P55" s="131"/>
    </row>
    <row r="56" spans="1:16">
      <c r="A56" s="131"/>
      <c r="B56" s="80"/>
      <c r="C56" s="80"/>
      <c r="D56" s="80"/>
      <c r="E56" s="80"/>
      <c r="F56" s="80"/>
      <c r="G56" s="80"/>
      <c r="H56" s="131"/>
      <c r="I56" s="131"/>
      <c r="J56" s="80"/>
      <c r="K56" s="80"/>
      <c r="L56" s="80"/>
      <c r="M56" s="80"/>
      <c r="N56" s="80"/>
      <c r="O56" s="80"/>
      <c r="P56" s="131"/>
    </row>
    <row r="57" spans="1:16">
      <c r="A57" s="131"/>
      <c r="B57" s="80"/>
      <c r="C57" s="80"/>
      <c r="D57" s="80"/>
      <c r="E57" s="80"/>
      <c r="F57" s="80"/>
      <c r="G57" s="80"/>
      <c r="H57" s="131"/>
      <c r="I57" s="131"/>
      <c r="J57" s="80"/>
      <c r="K57" s="80"/>
      <c r="L57" s="80"/>
      <c r="M57" s="80"/>
      <c r="N57" s="80"/>
      <c r="O57" s="80"/>
      <c r="P57" s="131"/>
    </row>
    <row r="58" spans="1:16">
      <c r="A58" s="131"/>
      <c r="B58" s="80"/>
      <c r="C58" s="80"/>
      <c r="D58" s="80"/>
      <c r="E58" s="80"/>
      <c r="F58" s="80"/>
      <c r="G58" s="80"/>
      <c r="H58" s="131"/>
      <c r="I58" s="131"/>
      <c r="J58" s="80"/>
      <c r="K58" s="80"/>
      <c r="L58" s="80"/>
      <c r="M58" s="80"/>
      <c r="N58" s="80"/>
      <c r="O58" s="80"/>
      <c r="P58" s="131"/>
    </row>
    <row r="59" spans="1:16">
      <c r="A59" s="131"/>
      <c r="B59" s="80"/>
      <c r="C59" s="80"/>
      <c r="D59" s="132"/>
      <c r="E59" s="80"/>
      <c r="F59" s="80"/>
      <c r="G59" s="80"/>
      <c r="H59" s="131"/>
      <c r="I59" s="131"/>
      <c r="J59" s="80"/>
      <c r="K59" s="80"/>
      <c r="L59" s="80"/>
      <c r="M59" s="80"/>
      <c r="N59" s="80"/>
      <c r="O59" s="80"/>
      <c r="P59" s="131"/>
    </row>
    <row r="60" spans="1:16">
      <c r="A60" s="131"/>
      <c r="B60" s="80"/>
      <c r="C60" s="80"/>
      <c r="D60" s="132"/>
      <c r="E60" s="80"/>
      <c r="F60" s="80"/>
      <c r="G60" s="80"/>
      <c r="H60" s="131"/>
      <c r="I60" s="131"/>
      <c r="J60" s="80"/>
      <c r="K60" s="80"/>
      <c r="L60" s="80"/>
      <c r="M60" s="80"/>
      <c r="N60" s="80"/>
      <c r="O60" s="80"/>
      <c r="P60" s="131"/>
    </row>
    <row r="61" spans="1:16">
      <c r="A61" s="131"/>
      <c r="B61" s="80"/>
      <c r="C61" s="80"/>
      <c r="D61" s="132"/>
      <c r="E61" s="80"/>
      <c r="F61" s="80"/>
      <c r="G61" s="80"/>
      <c r="H61" s="131"/>
      <c r="I61" s="131"/>
      <c r="J61" s="80"/>
      <c r="K61" s="80"/>
      <c r="L61" s="80"/>
      <c r="M61" s="80"/>
      <c r="N61" s="80"/>
      <c r="O61" s="80"/>
      <c r="P61" s="131"/>
    </row>
    <row r="62" spans="1:16">
      <c r="A62" s="131"/>
      <c r="B62" s="80"/>
      <c r="C62" s="80"/>
      <c r="D62" s="132"/>
      <c r="E62" s="80"/>
      <c r="F62" s="80"/>
      <c r="G62" s="80"/>
      <c r="H62" s="131"/>
      <c r="I62" s="131"/>
      <c r="J62" s="80"/>
      <c r="K62" s="80"/>
      <c r="L62" s="80"/>
      <c r="M62" s="80"/>
      <c r="N62" s="80"/>
      <c r="O62" s="80"/>
      <c r="P62" s="131"/>
    </row>
    <row r="63" spans="1:16">
      <c r="A63" s="131"/>
      <c r="B63" s="80"/>
      <c r="C63" s="80"/>
      <c r="D63" s="132"/>
      <c r="E63" s="80"/>
      <c r="F63" s="80"/>
      <c r="G63" s="80"/>
      <c r="H63" s="131"/>
      <c r="I63" s="131"/>
      <c r="J63" s="80"/>
      <c r="K63" s="80"/>
      <c r="L63" s="80"/>
      <c r="M63" s="80"/>
      <c r="N63" s="80"/>
      <c r="O63" s="80"/>
      <c r="P63" s="131"/>
    </row>
    <row r="64" spans="1:16">
      <c r="A64" s="131"/>
      <c r="B64" s="80"/>
      <c r="C64" s="80"/>
      <c r="D64" s="132"/>
      <c r="E64" s="80"/>
      <c r="F64" s="80"/>
      <c r="G64" s="80"/>
      <c r="H64" s="131"/>
      <c r="I64" s="131"/>
      <c r="J64" s="80"/>
      <c r="K64" s="80"/>
      <c r="L64" s="80"/>
      <c r="M64" s="80"/>
      <c r="N64" s="80"/>
      <c r="O64" s="80"/>
      <c r="P64" s="131"/>
    </row>
    <row r="65" spans="1:16">
      <c r="A65" s="131"/>
      <c r="B65" s="80"/>
      <c r="C65" s="80"/>
      <c r="D65" s="132"/>
      <c r="E65" s="80"/>
      <c r="F65" s="80"/>
      <c r="G65" s="80"/>
      <c r="H65" s="131"/>
      <c r="I65" s="131"/>
      <c r="J65" s="80"/>
      <c r="K65" s="80"/>
      <c r="L65" s="80"/>
      <c r="M65" s="80"/>
      <c r="N65" s="80"/>
      <c r="O65" s="80"/>
      <c r="P65" s="131"/>
    </row>
    <row r="66" spans="1:16">
      <c r="A66" s="131"/>
      <c r="B66" s="80"/>
      <c r="C66" s="80"/>
      <c r="D66" s="132"/>
      <c r="E66" s="80"/>
      <c r="F66" s="80"/>
      <c r="G66" s="80"/>
      <c r="H66" s="131"/>
      <c r="I66" s="131"/>
      <c r="J66" s="80"/>
      <c r="K66" s="80"/>
      <c r="L66" s="80"/>
      <c r="M66" s="80"/>
      <c r="N66" s="80"/>
      <c r="O66" s="80"/>
      <c r="P66" s="131"/>
    </row>
    <row r="67" spans="1:16">
      <c r="A67" s="131"/>
      <c r="B67" s="80"/>
      <c r="C67" s="80"/>
      <c r="D67" s="132"/>
      <c r="E67" s="80"/>
      <c r="F67" s="80"/>
      <c r="G67" s="80"/>
      <c r="H67" s="131"/>
      <c r="I67" s="131"/>
      <c r="J67" s="80"/>
      <c r="K67" s="80"/>
      <c r="L67" s="80"/>
      <c r="M67" s="80"/>
      <c r="N67" s="80"/>
      <c r="O67" s="80"/>
      <c r="P67" s="131"/>
    </row>
    <row r="68" spans="1:16">
      <c r="A68" s="131"/>
      <c r="B68" s="80"/>
      <c r="C68" s="80"/>
      <c r="D68" s="132"/>
      <c r="E68" s="80"/>
      <c r="F68" s="80"/>
      <c r="G68" s="80"/>
      <c r="H68" s="131"/>
      <c r="I68" s="131"/>
      <c r="J68" s="80"/>
      <c r="K68" s="80"/>
      <c r="L68" s="80"/>
      <c r="M68" s="80"/>
      <c r="N68" s="80"/>
      <c r="O68" s="80"/>
      <c r="P68" s="131"/>
    </row>
    <row r="69" spans="1:16">
      <c r="A69" s="131"/>
      <c r="B69" s="80"/>
      <c r="C69" s="80"/>
      <c r="D69" s="80"/>
      <c r="E69" s="80"/>
      <c r="F69" s="80"/>
      <c r="G69" s="80"/>
      <c r="H69" s="131"/>
      <c r="I69" s="131"/>
      <c r="J69" s="80"/>
      <c r="K69" s="80"/>
      <c r="L69" s="80"/>
      <c r="M69" s="80"/>
      <c r="N69" s="80"/>
      <c r="O69" s="80"/>
      <c r="P69" s="131"/>
    </row>
    <row r="70" spans="1:16">
      <c r="A70" s="131"/>
      <c r="B70" s="80"/>
      <c r="C70" s="80"/>
      <c r="D70" s="80"/>
      <c r="E70" s="80"/>
      <c r="F70" s="80"/>
      <c r="G70" s="80"/>
      <c r="H70" s="131"/>
      <c r="I70" s="131"/>
      <c r="J70" s="80"/>
      <c r="K70" s="80"/>
      <c r="L70" s="80"/>
      <c r="M70" s="80"/>
      <c r="N70" s="80"/>
      <c r="O70" s="80"/>
      <c r="P70" s="131"/>
    </row>
    <row r="71" spans="1:16">
      <c r="A71" s="131"/>
      <c r="B71" s="80"/>
      <c r="C71" s="80"/>
      <c r="D71" s="80"/>
      <c r="E71" s="80"/>
      <c r="F71" s="80"/>
      <c r="G71" s="80"/>
      <c r="H71" s="131"/>
      <c r="I71" s="131"/>
      <c r="J71" s="80"/>
      <c r="K71" s="80"/>
      <c r="L71" s="80"/>
      <c r="M71" s="80"/>
      <c r="N71" s="80"/>
      <c r="O71" s="80"/>
      <c r="P71" s="131"/>
    </row>
    <row r="72" spans="1:16">
      <c r="A72" s="131"/>
      <c r="B72" s="80"/>
      <c r="C72" s="80"/>
      <c r="D72" s="80"/>
      <c r="E72" s="80"/>
      <c r="F72" s="80"/>
      <c r="G72" s="80"/>
      <c r="H72" s="131"/>
      <c r="I72" s="131"/>
      <c r="J72" s="80"/>
      <c r="K72" s="80"/>
      <c r="L72" s="80"/>
      <c r="M72" s="80"/>
      <c r="N72" s="80"/>
      <c r="O72" s="80"/>
      <c r="P72" s="131"/>
    </row>
    <row r="73" spans="1:16">
      <c r="A73" s="131"/>
      <c r="B73" s="80"/>
      <c r="C73" s="80"/>
      <c r="D73" s="80"/>
      <c r="E73" s="80"/>
      <c r="F73" s="80"/>
      <c r="G73" s="80"/>
      <c r="H73" s="131"/>
      <c r="I73" s="131"/>
      <c r="J73" s="80"/>
      <c r="K73" s="80"/>
      <c r="L73" s="80"/>
      <c r="M73" s="80"/>
      <c r="N73" s="80"/>
      <c r="O73" s="80"/>
      <c r="P73" s="131"/>
    </row>
    <row r="74" spans="1:16">
      <c r="A74" s="131"/>
      <c r="B74" s="80"/>
      <c r="C74" s="80"/>
      <c r="D74" s="80"/>
      <c r="E74" s="80"/>
      <c r="F74" s="80"/>
      <c r="G74" s="80"/>
      <c r="H74" s="131"/>
      <c r="I74" s="131"/>
      <c r="J74" s="80"/>
      <c r="K74" s="80"/>
      <c r="L74" s="80"/>
      <c r="M74" s="80"/>
      <c r="N74" s="80"/>
      <c r="O74" s="80"/>
      <c r="P74" s="131"/>
    </row>
    <row r="75" spans="1:16">
      <c r="A75" s="131"/>
      <c r="B75" s="80"/>
      <c r="C75" s="80"/>
      <c r="D75" s="80"/>
      <c r="E75" s="80"/>
      <c r="F75" s="80"/>
      <c r="G75" s="80"/>
      <c r="H75" s="131"/>
      <c r="I75" s="131"/>
      <c r="J75" s="80"/>
      <c r="K75" s="80"/>
      <c r="L75" s="80"/>
      <c r="M75" s="80"/>
      <c r="N75" s="80"/>
      <c r="O75" s="80"/>
      <c r="P75" s="131"/>
    </row>
    <row r="76" spans="1:16">
      <c r="A76" s="131"/>
      <c r="B76" s="80"/>
      <c r="C76" s="80"/>
      <c r="D76" s="80"/>
      <c r="E76" s="80"/>
      <c r="F76" s="80"/>
      <c r="G76" s="80"/>
      <c r="H76" s="131"/>
      <c r="I76" s="131"/>
      <c r="J76" s="80"/>
      <c r="K76" s="80"/>
      <c r="L76" s="80"/>
      <c r="M76" s="80"/>
      <c r="N76" s="80"/>
      <c r="O76" s="80"/>
      <c r="P76" s="131"/>
    </row>
    <row r="77" spans="1:16">
      <c r="A77" s="131"/>
      <c r="B77" s="80"/>
      <c r="C77" s="80"/>
      <c r="D77" s="80"/>
      <c r="E77" s="80"/>
      <c r="F77" s="80"/>
      <c r="G77" s="80"/>
      <c r="H77" s="131"/>
      <c r="I77" s="131"/>
      <c r="J77" s="80"/>
      <c r="K77" s="80"/>
      <c r="L77" s="80"/>
      <c r="M77" s="80"/>
      <c r="N77" s="80"/>
      <c r="O77" s="80"/>
      <c r="P77" s="131"/>
    </row>
    <row r="78" spans="1:16">
      <c r="A78" s="131"/>
      <c r="B78" s="80"/>
      <c r="C78" s="80"/>
      <c r="D78" s="80"/>
      <c r="E78" s="80"/>
      <c r="F78" s="80"/>
      <c r="G78" s="80"/>
      <c r="H78" s="131"/>
      <c r="I78" s="131"/>
      <c r="J78" s="80"/>
      <c r="K78" s="80"/>
      <c r="L78" s="80"/>
      <c r="M78" s="80"/>
      <c r="N78" s="80"/>
      <c r="O78" s="80"/>
      <c r="P78" s="131"/>
    </row>
    <row r="79" spans="1:16">
      <c r="A79" s="131"/>
      <c r="B79" s="80"/>
      <c r="C79" s="80"/>
      <c r="D79" s="80"/>
      <c r="E79" s="80"/>
      <c r="F79" s="80"/>
      <c r="G79" s="80"/>
      <c r="H79" s="131"/>
      <c r="I79" s="131"/>
      <c r="J79" s="80"/>
      <c r="K79" s="80"/>
      <c r="L79" s="80"/>
      <c r="M79" s="80"/>
      <c r="N79" s="80"/>
      <c r="O79" s="80"/>
      <c r="P79" s="131"/>
    </row>
    <row r="80" spans="1:16">
      <c r="A80" s="131"/>
      <c r="B80" s="80"/>
      <c r="C80" s="80"/>
      <c r="D80" s="80"/>
      <c r="E80" s="80"/>
      <c r="F80" s="80"/>
      <c r="G80" s="80"/>
      <c r="H80" s="131"/>
      <c r="I80" s="131"/>
      <c r="J80" s="80"/>
      <c r="K80" s="80"/>
      <c r="L80" s="80"/>
      <c r="M80" s="80"/>
      <c r="N80" s="80"/>
      <c r="O80" s="80"/>
      <c r="P80" s="131"/>
    </row>
    <row r="81" spans="1:16">
      <c r="A81" s="131"/>
      <c r="B81" s="80"/>
      <c r="C81" s="80"/>
      <c r="D81" s="80"/>
      <c r="E81" s="80"/>
      <c r="F81" s="80"/>
      <c r="G81" s="80"/>
      <c r="H81" s="131"/>
      <c r="I81" s="131"/>
      <c r="J81" s="80"/>
      <c r="K81" s="80"/>
      <c r="L81" s="80"/>
      <c r="M81" s="80"/>
      <c r="N81" s="80"/>
      <c r="O81" s="80"/>
      <c r="P81" s="131"/>
    </row>
    <row r="82" spans="1:16">
      <c r="A82" s="131"/>
      <c r="B82" s="80"/>
      <c r="C82" s="80"/>
      <c r="D82" s="80"/>
      <c r="E82" s="80"/>
      <c r="F82" s="80"/>
      <c r="G82" s="80"/>
      <c r="H82" s="131"/>
      <c r="I82" s="131"/>
      <c r="J82" s="80"/>
      <c r="K82" s="80"/>
      <c r="L82" s="80"/>
      <c r="M82" s="80"/>
      <c r="N82" s="80"/>
      <c r="O82" s="80"/>
      <c r="P82" s="131"/>
    </row>
    <row r="83" spans="1:16">
      <c r="A83" s="131"/>
      <c r="B83" s="80"/>
      <c r="C83" s="80"/>
      <c r="D83" s="80"/>
      <c r="E83" s="80"/>
      <c r="F83" s="80"/>
      <c r="G83" s="80"/>
      <c r="H83" s="131"/>
      <c r="I83" s="131"/>
      <c r="J83" s="80"/>
      <c r="K83" s="80"/>
      <c r="L83" s="80"/>
      <c r="M83" s="80"/>
      <c r="N83" s="80"/>
      <c r="O83" s="80"/>
      <c r="P83" s="131"/>
    </row>
    <row r="84" spans="1:16">
      <c r="A84" s="131"/>
      <c r="B84" s="80"/>
      <c r="C84" s="80"/>
      <c r="D84" s="80"/>
      <c r="E84" s="80"/>
      <c r="F84" s="80"/>
      <c r="G84" s="80"/>
      <c r="H84" s="131"/>
      <c r="I84" s="131"/>
      <c r="J84" s="80"/>
      <c r="K84" s="80"/>
      <c r="L84" s="80"/>
      <c r="M84" s="80"/>
      <c r="N84" s="80"/>
      <c r="O84" s="80"/>
      <c r="P84" s="131"/>
    </row>
    <row r="85" spans="1:16">
      <c r="A85" s="131"/>
      <c r="B85" s="80"/>
      <c r="C85" s="80"/>
      <c r="D85" s="80"/>
      <c r="E85" s="80"/>
      <c r="F85" s="80"/>
      <c r="G85" s="80"/>
      <c r="H85" s="131"/>
      <c r="I85" s="131"/>
      <c r="J85" s="80"/>
      <c r="K85" s="80"/>
      <c r="L85" s="80"/>
      <c r="M85" s="80"/>
      <c r="N85" s="80"/>
      <c r="O85" s="80"/>
      <c r="P85" s="131"/>
    </row>
    <row r="86" spans="1:16">
      <c r="A86" s="131"/>
      <c r="B86" s="80"/>
      <c r="C86" s="80"/>
      <c r="D86" s="80"/>
      <c r="E86" s="80"/>
      <c r="F86" s="80"/>
      <c r="G86" s="80"/>
      <c r="H86" s="131"/>
      <c r="I86" s="131"/>
      <c r="J86" s="80"/>
      <c r="K86" s="80"/>
      <c r="L86" s="80"/>
      <c r="M86" s="80"/>
      <c r="N86" s="80"/>
      <c r="O86" s="80"/>
      <c r="P86" s="131"/>
    </row>
    <row r="87" spans="1:16">
      <c r="A87" s="131"/>
      <c r="B87" s="80"/>
      <c r="C87" s="80"/>
      <c r="D87" s="80"/>
      <c r="E87" s="80"/>
      <c r="F87" s="80"/>
      <c r="G87" s="80"/>
      <c r="H87" s="131"/>
      <c r="I87" s="131"/>
      <c r="J87" s="80"/>
      <c r="K87" s="80"/>
      <c r="L87" s="80"/>
      <c r="M87" s="80"/>
      <c r="N87" s="80"/>
      <c r="O87" s="80"/>
      <c r="P87" s="131"/>
    </row>
    <row r="88" spans="1:16">
      <c r="A88" s="131"/>
      <c r="B88" s="80"/>
      <c r="C88" s="80"/>
      <c r="D88" s="80"/>
      <c r="E88" s="80"/>
      <c r="F88" s="80"/>
      <c r="G88" s="80"/>
      <c r="H88" s="131"/>
      <c r="I88" s="131"/>
      <c r="J88" s="80"/>
      <c r="K88" s="80"/>
      <c r="L88" s="80"/>
      <c r="M88" s="80"/>
      <c r="N88" s="80"/>
      <c r="O88" s="80"/>
      <c r="P88" s="131"/>
    </row>
    <row r="89" spans="1:16">
      <c r="A89" s="131"/>
      <c r="B89" s="80"/>
      <c r="C89" s="80"/>
      <c r="D89" s="80"/>
      <c r="E89" s="80"/>
      <c r="F89" s="80"/>
      <c r="G89" s="80"/>
      <c r="H89" s="131"/>
      <c r="I89" s="131"/>
      <c r="J89" s="80"/>
      <c r="K89" s="80"/>
      <c r="L89" s="80"/>
      <c r="M89" s="80"/>
      <c r="N89" s="80"/>
      <c r="O89" s="80"/>
      <c r="P89" s="131"/>
    </row>
    <row r="90" spans="1:16">
      <c r="A90" s="131"/>
      <c r="B90" s="80"/>
      <c r="C90" s="80"/>
      <c r="D90" s="80"/>
      <c r="E90" s="80"/>
      <c r="F90" s="80"/>
      <c r="G90" s="80"/>
      <c r="H90" s="131"/>
      <c r="I90" s="131"/>
      <c r="J90" s="80"/>
      <c r="K90" s="80"/>
      <c r="L90" s="80"/>
      <c r="M90" s="80"/>
      <c r="N90" s="80"/>
      <c r="O90" s="80"/>
      <c r="P90" s="131"/>
    </row>
    <row r="91" spans="1:16">
      <c r="A91" s="131"/>
      <c r="B91" s="80"/>
      <c r="C91" s="80"/>
      <c r="D91" s="80"/>
      <c r="E91" s="80"/>
      <c r="F91" s="80"/>
      <c r="G91" s="80"/>
      <c r="H91" s="131"/>
      <c r="I91" s="131"/>
      <c r="J91" s="80"/>
      <c r="K91" s="80"/>
      <c r="L91" s="80"/>
      <c r="M91" s="80"/>
      <c r="N91" s="80"/>
      <c r="O91" s="80"/>
      <c r="P91" s="131"/>
    </row>
    <row r="92" spans="1:16">
      <c r="A92" s="131"/>
      <c r="B92" s="80"/>
      <c r="C92" s="80"/>
      <c r="D92" s="80"/>
      <c r="E92" s="80"/>
      <c r="F92" s="80"/>
      <c r="G92" s="80"/>
      <c r="H92" s="131"/>
      <c r="I92" s="131"/>
      <c r="J92" s="80"/>
      <c r="K92" s="80"/>
      <c r="L92" s="80"/>
      <c r="M92" s="80"/>
      <c r="N92" s="80"/>
      <c r="O92" s="80"/>
      <c r="P92" s="131"/>
    </row>
    <row r="93" spans="1:16">
      <c r="A93" s="131"/>
      <c r="B93" s="80"/>
      <c r="C93" s="80"/>
      <c r="D93" s="80"/>
      <c r="E93" s="80"/>
      <c r="F93" s="80"/>
      <c r="G93" s="80"/>
      <c r="H93" s="131"/>
      <c r="I93" s="131"/>
      <c r="J93" s="80"/>
      <c r="K93" s="80"/>
      <c r="L93" s="80"/>
      <c r="M93" s="80"/>
      <c r="N93" s="80"/>
      <c r="O93" s="80"/>
      <c r="P93" s="131"/>
    </row>
    <row r="94" spans="1:16">
      <c r="A94" s="131"/>
      <c r="B94" s="80"/>
      <c r="C94" s="80"/>
      <c r="D94" s="80"/>
      <c r="E94" s="80"/>
      <c r="F94" s="80"/>
      <c r="G94" s="80"/>
      <c r="H94" s="131"/>
      <c r="I94" s="131"/>
      <c r="J94" s="80"/>
      <c r="K94" s="80"/>
      <c r="L94" s="80"/>
      <c r="M94" s="80"/>
      <c r="N94" s="80"/>
      <c r="O94" s="80"/>
      <c r="P94" s="131"/>
    </row>
    <row r="95" spans="1:16">
      <c r="A95" s="131"/>
      <c r="B95" s="80"/>
      <c r="C95" s="80"/>
      <c r="D95" s="80"/>
      <c r="E95" s="80"/>
      <c r="F95" s="80"/>
      <c r="G95" s="80"/>
      <c r="H95" s="131"/>
      <c r="I95" s="131"/>
      <c r="J95" s="80"/>
      <c r="K95" s="80"/>
      <c r="L95" s="80"/>
      <c r="M95" s="80"/>
      <c r="N95" s="80"/>
      <c r="O95" s="80"/>
      <c r="P95" s="131"/>
    </row>
    <row r="96" spans="1:16">
      <c r="A96" s="131"/>
      <c r="B96" s="80"/>
      <c r="C96" s="80"/>
      <c r="D96" s="80"/>
      <c r="E96" s="80"/>
      <c r="F96" s="80"/>
      <c r="G96" s="80"/>
      <c r="H96" s="131"/>
      <c r="I96" s="81"/>
      <c r="J96" s="80"/>
      <c r="K96" s="80"/>
      <c r="L96" s="80"/>
      <c r="M96" s="80"/>
      <c r="N96" s="80"/>
      <c r="O96" s="80"/>
      <c r="P96" s="81"/>
    </row>
    <row r="97" spans="1:16">
      <c r="A97" s="131"/>
      <c r="B97" s="80"/>
      <c r="C97" s="80"/>
      <c r="D97" s="80"/>
      <c r="E97" s="80"/>
      <c r="F97" s="80"/>
      <c r="G97" s="80"/>
      <c r="H97" s="131"/>
      <c r="I97" s="81"/>
      <c r="J97" s="80"/>
      <c r="K97" s="80"/>
      <c r="L97" s="80"/>
      <c r="M97" s="80"/>
      <c r="N97" s="80"/>
      <c r="O97" s="80"/>
      <c r="P97" s="81"/>
    </row>
    <row r="98" spans="1:16">
      <c r="A98" s="131"/>
      <c r="B98" s="80"/>
      <c r="C98" s="80"/>
      <c r="D98" s="80"/>
      <c r="E98" s="80"/>
      <c r="F98" s="80"/>
      <c r="G98" s="80"/>
      <c r="H98" s="131"/>
      <c r="I98" s="81"/>
      <c r="J98" s="80"/>
      <c r="K98" s="80"/>
      <c r="L98" s="80"/>
      <c r="M98" s="80"/>
      <c r="N98" s="80"/>
      <c r="O98" s="80"/>
      <c r="P98" s="81"/>
    </row>
    <row r="99" spans="1:16">
      <c r="A99" s="131"/>
      <c r="B99" s="80"/>
      <c r="C99" s="80"/>
      <c r="D99" s="80"/>
      <c r="E99" s="80"/>
      <c r="F99" s="80"/>
      <c r="G99" s="80"/>
      <c r="H99" s="131"/>
      <c r="I99" s="81"/>
      <c r="J99" s="80"/>
      <c r="K99" s="80"/>
      <c r="L99" s="80"/>
      <c r="M99" s="80"/>
      <c r="N99" s="80"/>
      <c r="O99" s="80"/>
      <c r="P99" s="81"/>
    </row>
    <row r="100" spans="1:16">
      <c r="A100" s="131"/>
      <c r="B100" s="80"/>
      <c r="C100" s="80"/>
      <c r="D100" s="80"/>
      <c r="E100" s="80"/>
      <c r="F100" s="80"/>
      <c r="G100" s="80"/>
      <c r="H100" s="131"/>
      <c r="I100" s="81"/>
      <c r="J100" s="80"/>
      <c r="K100" s="80"/>
      <c r="L100" s="80"/>
      <c r="M100" s="80"/>
      <c r="N100" s="80"/>
      <c r="O100" s="80"/>
      <c r="P100" s="81"/>
    </row>
    <row r="101" spans="1:16">
      <c r="A101" s="133"/>
      <c r="B101" s="80"/>
      <c r="C101" s="80"/>
      <c r="D101" s="80"/>
      <c r="E101" s="80"/>
      <c r="F101" s="80"/>
      <c r="G101" s="80"/>
      <c r="H101" s="131"/>
      <c r="I101" s="135"/>
      <c r="J101" s="80"/>
      <c r="K101" s="80"/>
      <c r="L101" s="80"/>
      <c r="M101" s="80"/>
      <c r="N101" s="80"/>
      <c r="O101" s="80"/>
      <c r="P101" s="81"/>
    </row>
    <row r="102" spans="1:16">
      <c r="A102" s="133"/>
      <c r="B102" s="80"/>
      <c r="C102" s="80"/>
      <c r="D102" s="80"/>
      <c r="E102" s="80"/>
      <c r="F102" s="80"/>
      <c r="G102" s="80"/>
      <c r="H102" s="131"/>
      <c r="I102" s="135"/>
      <c r="J102" s="80"/>
      <c r="K102" s="80"/>
      <c r="L102" s="80"/>
      <c r="M102" s="80"/>
      <c r="N102" s="80"/>
      <c r="O102" s="80"/>
      <c r="P102" s="81"/>
    </row>
  </sheetData>
  <sortState ref="B3:H58">
    <sortCondition descending="1" ref="H3:H58"/>
    <sortCondition descending="1" ref="G3:G58"/>
  </sortState>
  <mergeCells count="2">
    <mergeCell ref="A1:H1"/>
    <mergeCell ref="I1:P1"/>
  </mergeCells>
  <pageMargins left="0.41381278538812788" right="0.14269406392694065" top="0.3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O130"/>
  <sheetViews>
    <sheetView view="pageLayout" zoomScale="66" zoomScalePageLayoutView="66" workbookViewId="0">
      <selection activeCell="I3" sqref="I3:N7"/>
    </sheetView>
  </sheetViews>
  <sheetFormatPr defaultRowHeight="15"/>
  <cols>
    <col min="2" max="2" width="36.85546875" customWidth="1"/>
    <col min="3" max="3" width="6.7109375" customWidth="1"/>
    <col min="4" max="5" width="5.42578125" customWidth="1"/>
    <col min="6" max="6" width="8.85546875" customWidth="1"/>
    <col min="9" max="9" width="36.85546875" customWidth="1"/>
    <col min="10" max="10" width="6.7109375" customWidth="1"/>
    <col min="11" max="12" width="5.42578125" customWidth="1"/>
    <col min="13" max="13" width="8.85546875" customWidth="1"/>
    <col min="15" max="15" width="33.5703125" customWidth="1"/>
  </cols>
  <sheetData>
    <row r="1" spans="1:15" ht="21.75" thickBot="1">
      <c r="A1" s="114" t="s">
        <v>41</v>
      </c>
      <c r="B1" s="113"/>
      <c r="C1" s="113"/>
      <c r="D1" s="113"/>
      <c r="E1" s="113"/>
      <c r="F1" s="113"/>
      <c r="G1" s="115"/>
      <c r="H1" s="114" t="s">
        <v>42</v>
      </c>
      <c r="I1" s="113"/>
      <c r="J1" s="113"/>
      <c r="K1" s="113"/>
      <c r="L1" s="113"/>
      <c r="M1" s="113"/>
      <c r="N1" s="115"/>
      <c r="O1" s="66" t="s">
        <v>15</v>
      </c>
    </row>
    <row r="2" spans="1:15" ht="21.75" thickBot="1">
      <c r="O2" s="67" t="s">
        <v>16</v>
      </c>
    </row>
    <row r="3" spans="1:15" ht="21.75" customHeight="1" thickBot="1">
      <c r="A3" s="117"/>
      <c r="B3" s="66" t="s">
        <v>15</v>
      </c>
      <c r="C3" s="106" t="str">
        <f>CONCATENATE(IF(B3="СК ‚‚Уљма‚‚","Уљма",""),IF(B3="СК ‚‚Младост‚‚","Инђија",""),IF(B3="СД ‚‚Јединство‚‚","Стара Пазова",""),IF(B3="СД ‚‚Панчево 1813‚‚","Панчево",""),IF(B3="СД ‚‚Врбас‚‚","Врбас",""),IF(B3="СД ‚‚Бечкерек 1825‚‚","Зрењанин",""),IF(B3="СК ‚‚Татра‚‚","Кисач",""),IF(B3="СК ‚‚Партизан‚‚","Чортановци",""),IF(B3="СД ‚‚Нови Сад 1790‚‚","Нови Сад",""),IF(B3="СК ‚‚Живко Релић-Зуц‚‚","Сремска Митровица",""),IF(B3="СД ‚‚Раде Кончар‚‚","Апатин",""),IF(B3="СД ‚‚Стражилово‚‚","Сремски Карловци",""),IF(B3="СК ‚‚Тиса‚‚","Адорјан",""),IF(B3="СД ‚‚Кикинда‚‚","Кикинда",""),IF(B3="СД ‚‚7. Јули‚‚","Оџаци",""),IF(B3="СД ‚‚Одбрана‚‚","Бела Црква",""),IF(B3="СК ‚‚Хајдук‚‚","Кула",""),IF(B3="СК ‚‚Новолин‚‚","Нови Сад",""),IF(B3="СК ‚‚Виноградар‚‚","Лединци",""),IF(B3="ИСД ‚‚Стрелац‚‚","Нови Сад",""))</f>
        <v>Уљма</v>
      </c>
      <c r="D3" s="106"/>
      <c r="E3" s="106"/>
      <c r="F3" s="107"/>
      <c r="G3" s="108">
        <f>SUM(F5+F6+F7)</f>
        <v>463</v>
      </c>
      <c r="H3" s="117"/>
      <c r="I3" s="66" t="s">
        <v>15</v>
      </c>
      <c r="J3" s="106" t="str">
        <f>CONCATENATE(IF(I3="СК ‚‚Уљма‚‚","Уљма",""),IF(I3="СК ‚‚Младост‚‚","Инђија",""),IF(I3="СД ‚‚Јединство‚‚","Стара Пазова",""),IF(I3="СД ‚‚Панчево 1813‚‚","Панчево",""),IF(I3="СД ‚‚Врбас‚‚","Врбас",""),IF(I3="СД ‚‚Бечкерек 1825‚‚","Зрењанин",""),IF(I3="СК ‚‚Татра‚‚","Кисач",""),IF(I3="СК ‚‚Партизан‚‚","Чортановци",""),IF(I3="СД ‚‚Нови Сад 1790‚‚","Нови Сад",""),IF(I3="СК ‚‚Живко Релић-Зуц‚‚","Сремска Митровица",""),IF(I3="СД ‚‚Раде Кончар‚‚","Апатин",""),IF(I3="СД ‚‚Стражилово‚‚","Сремски Карловци",""),IF(I3="СК ‚‚Тиса‚‚","Адорјан",""),IF(I3="СД ‚‚Кикинда‚‚","Кикинда",""),IF(I3="СД ‚‚7. Јули‚‚","Оџаци",""),IF(I3="СД ‚‚Одбрана‚‚","Бела Црква",""),IF(I3="СК ‚‚Хајдук‚‚","Кула",""),IF(I3="СК ‚‚Новолин‚‚","Нови Сад",""),IF(I3="СК ‚‚Виноградар‚‚","Лединци",""),IF(I3="ИСД ‚‚Стрелац‚‚","Нови Сад",""))</f>
        <v>Уљма</v>
      </c>
      <c r="K3" s="106"/>
      <c r="L3" s="106"/>
      <c r="M3" s="107"/>
      <c r="N3" s="108">
        <f>SUM(M5+M6+M7)</f>
        <v>403</v>
      </c>
      <c r="O3" s="66" t="s">
        <v>17</v>
      </c>
    </row>
    <row r="4" spans="1:15" ht="16.5" customHeight="1" thickBot="1">
      <c r="A4" s="109"/>
      <c r="B4" s="26" t="s">
        <v>10</v>
      </c>
      <c r="C4" s="27" t="s">
        <v>9</v>
      </c>
      <c r="D4" s="28" t="s">
        <v>8</v>
      </c>
      <c r="E4" s="29" t="s">
        <v>7</v>
      </c>
      <c r="F4" s="40" t="s">
        <v>6</v>
      </c>
      <c r="G4" s="109"/>
      <c r="H4" s="109"/>
      <c r="I4" s="26" t="s">
        <v>10</v>
      </c>
      <c r="J4" s="27" t="s">
        <v>9</v>
      </c>
      <c r="K4" s="28" t="s">
        <v>8</v>
      </c>
      <c r="L4" s="29" t="s">
        <v>7</v>
      </c>
      <c r="M4" s="40" t="s">
        <v>6</v>
      </c>
      <c r="N4" s="109"/>
      <c r="O4" s="66" t="s">
        <v>18</v>
      </c>
    </row>
    <row r="5" spans="1:15" ht="15.75" customHeight="1" thickBot="1">
      <c r="A5" s="109"/>
      <c r="B5" s="4" t="s">
        <v>64</v>
      </c>
      <c r="C5" s="1">
        <v>2009</v>
      </c>
      <c r="D5" s="14">
        <v>75</v>
      </c>
      <c r="E5" s="36">
        <v>70</v>
      </c>
      <c r="F5" s="62">
        <f>SUM(D5,E5)</f>
        <v>145</v>
      </c>
      <c r="G5" s="110"/>
      <c r="H5" s="109"/>
      <c r="I5" s="4" t="s">
        <v>67</v>
      </c>
      <c r="J5" s="1">
        <v>2007</v>
      </c>
      <c r="K5" s="14">
        <v>52</v>
      </c>
      <c r="L5" s="36">
        <v>65</v>
      </c>
      <c r="M5" s="62">
        <f>SUM(K5,L5)</f>
        <v>117</v>
      </c>
      <c r="N5" s="110"/>
      <c r="O5" s="67" t="s">
        <v>19</v>
      </c>
    </row>
    <row r="6" spans="1:15" ht="15.75" customHeight="1" thickBot="1">
      <c r="A6" s="109"/>
      <c r="B6" s="5" t="s">
        <v>65</v>
      </c>
      <c r="C6" s="2">
        <v>2009</v>
      </c>
      <c r="D6" s="15">
        <v>89</v>
      </c>
      <c r="E6" s="37">
        <v>86</v>
      </c>
      <c r="F6" s="63">
        <f>SUM(D6,E6)</f>
        <v>175</v>
      </c>
      <c r="G6" s="110"/>
      <c r="H6" s="109"/>
      <c r="I6" s="5" t="s">
        <v>68</v>
      </c>
      <c r="J6" s="2">
        <v>2005</v>
      </c>
      <c r="K6" s="15">
        <v>79</v>
      </c>
      <c r="L6" s="37">
        <v>74</v>
      </c>
      <c r="M6" s="63">
        <f>SUM(K6,L6)</f>
        <v>153</v>
      </c>
      <c r="N6" s="110"/>
      <c r="O6" s="66" t="s">
        <v>45</v>
      </c>
    </row>
    <row r="7" spans="1:15" ht="16.5" customHeight="1" thickBot="1">
      <c r="A7" s="116"/>
      <c r="B7" s="6" t="s">
        <v>66</v>
      </c>
      <c r="C7" s="3">
        <v>2007</v>
      </c>
      <c r="D7" s="16">
        <v>78</v>
      </c>
      <c r="E7" s="38">
        <v>65</v>
      </c>
      <c r="F7" s="64">
        <f>SUM(D7,E7)</f>
        <v>143</v>
      </c>
      <c r="G7" s="111"/>
      <c r="H7" s="116"/>
      <c r="I7" s="6" t="s">
        <v>69</v>
      </c>
      <c r="J7" s="3">
        <v>2007</v>
      </c>
      <c r="K7" s="16">
        <v>67</v>
      </c>
      <c r="L7" s="38">
        <v>66</v>
      </c>
      <c r="M7" s="64">
        <f>SUM(K7,L7)</f>
        <v>133</v>
      </c>
      <c r="N7" s="111"/>
      <c r="O7" s="66" t="s">
        <v>20</v>
      </c>
    </row>
    <row r="8" spans="1:15" ht="21.75" thickBot="1">
      <c r="O8" s="67" t="s">
        <v>21</v>
      </c>
    </row>
    <row r="9" spans="1:15" ht="21.75" customHeight="1" thickBot="1">
      <c r="A9" s="112"/>
      <c r="B9" s="66" t="s">
        <v>25</v>
      </c>
      <c r="C9" s="106" t="str">
        <f>CONCATENATE(IF(B9="СК ‚‚Уљма‚‚","Уљма",""),IF(B9="СК ‚‚Младост‚‚","Инђија",""),IF(B9="СД ‚‚Јединство‚‚","Стара Пазова",""),IF(B9="СД ‚‚Панчево 1813‚‚","Панчево",""),IF(B9="СД ‚‚Врбас‚‚","Врбас",""),IF(B9="СД ‚‚Бечкерек 1825‚‚","Зрењанин",""),IF(B9="СК ‚‚Татра‚‚","Кисач",""),IF(B9="СК ‚‚Партизан‚‚","Чортановци",""),IF(B9="СД ‚‚Нови Сад 1790‚‚","Нови Сад",""),IF(B9="СК ‚‚Живко Релић-Зуц‚‚","Сремска Митровица",""),IF(B9="СД ‚‚Раде Кончар‚‚","Апатин",""),IF(B9="СД ‚‚Стражилово‚‚","Сремски Карловци",""),IF(B9="СК ‚‚Тиса‚‚","Адорјан",""),IF(B9="СД ‚‚Кикинда‚‚","Кикинда",""),IF(B9="СД ‚‚7. Јули‚‚","Оџаци",""),IF(B9="СД ‚‚Одбрана‚‚","Бела Црква",""),IF(B9="СК ‚‚Хајдук‚‚","Кула",""),IF(B9="СК ‚‚Новолин‚‚","Нови Сад",""),IF(B9="СК ‚‚Виноградар‚‚","Лединци",""),IF(B9="ИСД ‚‚Стрелац‚‚","Нови Сад",""))</f>
        <v>Сремски Карловци</v>
      </c>
      <c r="D9" s="106"/>
      <c r="E9" s="106"/>
      <c r="F9" s="107"/>
      <c r="G9" s="112">
        <f>SUM(F11+F12+F13)</f>
        <v>439</v>
      </c>
      <c r="H9" s="112"/>
      <c r="I9" s="66" t="s">
        <v>18</v>
      </c>
      <c r="J9" s="106" t="str">
        <f>CONCATENATE(IF(I9="СК ‚‚Уљма‚‚","Уљма",""),IF(I9="СК ‚‚Младост‚‚","Инђија",""),IF(I9="СД ‚‚Јединство‚‚","Стара Пазова",""),IF(I9="СД ‚‚Панчево 1813‚‚","Панчево",""),IF(I9="СД ‚‚Врбас‚‚","Врбас",""),IF(I9="СД ‚‚Бечкерек 1825‚‚","Зрењанин",""),IF(I9="СК ‚‚Татра‚‚","Кисач",""),IF(I9="СК ‚‚Партизан‚‚","Чортановци",""),IF(I9="СД ‚‚Нови Сад 1790‚‚","Нови Сад",""),IF(I9="СК ‚‚Живко Релић-Зуц‚‚","Сремска Митровица",""),IF(I9="СД ‚‚Раде Кончар‚‚","Апатин",""),IF(I9="СД ‚‚Стражилово‚‚","Сремски Карловци",""),IF(I9="СК ‚‚Тиса‚‚","Адорјан",""),IF(I9="СД ‚‚Кикинда‚‚","Кикинда",""),IF(I9="СД ‚‚7. Јули‚‚","Оџаци",""),IF(I9="СД ‚‚Одбрана‚‚","Бела Црква",""),IF(I9="СК ‚‚Хајдук‚‚","Кула",""),IF(I9="СК ‚‚Новолин‚‚","Нови Сад",""),IF(I9="СК ‚‚Виноградар‚‚","Лединци",""),IF(I9="ИСД ‚‚Стрелац‚‚","Нови Сад",""))</f>
        <v>Панчево</v>
      </c>
      <c r="K9" s="106"/>
      <c r="L9" s="106"/>
      <c r="M9" s="107"/>
      <c r="N9" s="112">
        <f>SUM(M11+M12+M13)</f>
        <v>470</v>
      </c>
      <c r="O9" s="66" t="s">
        <v>22</v>
      </c>
    </row>
    <row r="10" spans="1:15" ht="16.5" customHeight="1" thickBot="1">
      <c r="A10" s="109"/>
      <c r="B10" s="8" t="s">
        <v>10</v>
      </c>
      <c r="C10" s="9" t="s">
        <v>9</v>
      </c>
      <c r="D10" s="10" t="s">
        <v>8</v>
      </c>
      <c r="E10" s="11" t="s">
        <v>7</v>
      </c>
      <c r="F10" s="39" t="s">
        <v>6</v>
      </c>
      <c r="G10" s="109"/>
      <c r="H10" s="109"/>
      <c r="I10" s="8" t="s">
        <v>10</v>
      </c>
      <c r="J10" s="9" t="s">
        <v>9</v>
      </c>
      <c r="K10" s="10" t="s">
        <v>8</v>
      </c>
      <c r="L10" s="11" t="s">
        <v>7</v>
      </c>
      <c r="M10" s="39" t="s">
        <v>6</v>
      </c>
      <c r="N10" s="109"/>
      <c r="O10" s="66" t="s">
        <v>23</v>
      </c>
    </row>
    <row r="11" spans="1:15" ht="15.75" customHeight="1" thickBot="1">
      <c r="A11" s="109"/>
      <c r="B11" s="4" t="s">
        <v>79</v>
      </c>
      <c r="C11" s="1"/>
      <c r="D11" s="14">
        <v>84</v>
      </c>
      <c r="E11" s="36">
        <v>86</v>
      </c>
      <c r="F11" s="62">
        <f>SUM(D11,E11)</f>
        <v>170</v>
      </c>
      <c r="G11" s="110"/>
      <c r="H11" s="109"/>
      <c r="I11" s="4" t="s">
        <v>82</v>
      </c>
      <c r="J11" s="1"/>
      <c r="K11" s="14">
        <v>86</v>
      </c>
      <c r="L11" s="36">
        <v>87</v>
      </c>
      <c r="M11" s="62">
        <f>SUM(K11,L11)</f>
        <v>173</v>
      </c>
      <c r="N11" s="110"/>
      <c r="O11" s="67" t="s">
        <v>24</v>
      </c>
    </row>
    <row r="12" spans="1:15" ht="15.75" customHeight="1" thickBot="1">
      <c r="A12" s="109"/>
      <c r="B12" s="5" t="s">
        <v>80</v>
      </c>
      <c r="C12" s="2"/>
      <c r="D12" s="15">
        <v>65</v>
      </c>
      <c r="E12" s="37">
        <v>62</v>
      </c>
      <c r="F12" s="63">
        <f>SUM(D12,E12)</f>
        <v>127</v>
      </c>
      <c r="G12" s="110"/>
      <c r="H12" s="109"/>
      <c r="I12" s="5" t="s">
        <v>83</v>
      </c>
      <c r="J12" s="2"/>
      <c r="K12" s="15">
        <v>90</v>
      </c>
      <c r="L12" s="37">
        <v>96</v>
      </c>
      <c r="M12" s="63">
        <f>SUM(K12,L12)</f>
        <v>186</v>
      </c>
      <c r="N12" s="110"/>
      <c r="O12" s="66" t="s">
        <v>25</v>
      </c>
    </row>
    <row r="13" spans="1:15" ht="16.5" customHeight="1" thickBot="1">
      <c r="A13" s="116"/>
      <c r="B13" s="6" t="s">
        <v>81</v>
      </c>
      <c r="C13" s="3"/>
      <c r="D13" s="16">
        <v>68</v>
      </c>
      <c r="E13" s="38">
        <v>74</v>
      </c>
      <c r="F13" s="64">
        <f>SUM(D13,E13)</f>
        <v>142</v>
      </c>
      <c r="G13" s="111"/>
      <c r="H13" s="116"/>
      <c r="I13" s="6" t="s">
        <v>72</v>
      </c>
      <c r="J13" s="3"/>
      <c r="K13" s="16">
        <v>58</v>
      </c>
      <c r="L13" s="38">
        <v>53</v>
      </c>
      <c r="M13" s="64">
        <f>SUM(K13,L13)</f>
        <v>111</v>
      </c>
      <c r="N13" s="111"/>
      <c r="O13" s="67" t="s">
        <v>26</v>
      </c>
    </row>
    <row r="14" spans="1:15" ht="21.75" thickBot="1">
      <c r="O14" s="66" t="s">
        <v>27</v>
      </c>
    </row>
    <row r="15" spans="1:15" ht="21.75" customHeight="1" thickBot="1">
      <c r="A15" s="112"/>
      <c r="B15" s="67" t="s">
        <v>19</v>
      </c>
      <c r="C15" s="106" t="str">
        <f>CONCATENATE(IF(B15="СК ‚‚Уљма‚‚","Уљма",""),IF(B15="СК ‚‚Младост‚‚","Инђија",""),IF(B15="СД ‚‚Јединство‚‚","Стара Пазова",""),IF(B15="СД ‚‚Панчево 1813‚‚","Панчево",""),IF(B15="СД ‚‚Врбас‚‚","Врбас",""),IF(B15="СД ‚‚Бечкерек 1825‚‚","Зрењанин",""),IF(B15="СК ‚‚Татра‚‚","Кисач",""),IF(B15="СК ‚‚Партизан‚‚","Чортановци",""),IF(B15="СД ‚‚Нови Сад 1790‚‚","Нови Сад",""),IF(B15="СК ‚‚Живко Релић-Зуц‚‚","Сремска Митровица",""),IF(B15="СД ‚‚Раде Кончар‚‚","Апатин",""),IF(B15="СД ‚‚Стражилово‚‚","Сремски Карловци",""),IF(B15="СК ‚‚Тиса‚‚","Адорјан",""),IF(B15="СД ‚‚Кикинда‚‚","Кикинда",""),IF(B15="СД ‚‚7. Јули‚‚","Оџаци",""),IF(B15="СД ‚‚Одбрана‚‚","Бела Црква",""),IF(B15="СК ‚‚Хајдук‚‚","Кула",""),IF(B15="СК ‚‚Новолин‚‚","Нови Сад",""),IF(B15="СК ‚‚Виноградар‚‚","Лединци",""),IF(B15="ИСД ‚‚Стрелац‚‚","Нови Сад",""))</f>
        <v>Врбас</v>
      </c>
      <c r="D15" s="106"/>
      <c r="E15" s="106"/>
      <c r="F15" s="107"/>
      <c r="G15" s="112">
        <f>SUM(F17+F18+F19)</f>
        <v>495</v>
      </c>
      <c r="H15" s="112"/>
      <c r="I15" s="66" t="s">
        <v>25</v>
      </c>
      <c r="J15" s="106" t="str">
        <f>CONCATENATE(IF(I15="СК ‚‚Уљма‚‚","Уљма",""),IF(I15="СК ‚‚Младост‚‚","Инђија",""),IF(I15="СД ‚‚Јединство‚‚","Стара Пазова",""),IF(I15="СД ‚‚Панчево 1813‚‚","Панчево",""),IF(I15="СД ‚‚Врбас‚‚","Врбас",""),IF(I15="СД ‚‚Бечкерек 1825‚‚","Зрењанин",""),IF(I15="СК ‚‚Татра‚‚","Кисач",""),IF(I15="СК ‚‚Партизан‚‚","Чортановци",""),IF(I15="СД ‚‚Нови Сад 1790‚‚","Нови Сад",""),IF(I15="СК ‚‚Живко Релић-Зуц‚‚","Сремска Митровица",""),IF(I15="СД ‚‚Раде Кончар‚‚","Апатин",""),IF(I15="СД ‚‚Стражилово‚‚","Сремски Карловци",""),IF(I15="СК ‚‚Тиса‚‚","Адорјан",""),IF(I15="СД ‚‚Кикинда‚‚","Кикинда",""),IF(I15="СД ‚‚7. Јули‚‚","Оџаци",""),IF(I15="СД ‚‚Одбрана‚‚","Бела Црква",""),IF(I15="СК ‚‚Хајдук‚‚","Кула",""),IF(I15="СК ‚‚Новолин‚‚","Нови Сад",""),IF(I15="СК ‚‚Виноградар‚‚","Лединци",""),IF(I15="ИСД ‚‚Стрелац‚‚","Нови Сад",""))</f>
        <v>Сремски Карловци</v>
      </c>
      <c r="K15" s="106"/>
      <c r="L15" s="106"/>
      <c r="M15" s="107"/>
      <c r="N15" s="112">
        <f>SUM(M17+M18+M19)</f>
        <v>498</v>
      </c>
      <c r="O15" s="66" t="s">
        <v>32</v>
      </c>
    </row>
    <row r="16" spans="1:15" ht="16.5" customHeight="1" thickBot="1">
      <c r="A16" s="109"/>
      <c r="B16" s="8" t="s">
        <v>10</v>
      </c>
      <c r="C16" s="9" t="s">
        <v>9</v>
      </c>
      <c r="D16" s="10" t="s">
        <v>8</v>
      </c>
      <c r="E16" s="11" t="s">
        <v>7</v>
      </c>
      <c r="F16" s="39" t="s">
        <v>6</v>
      </c>
      <c r="G16" s="109"/>
      <c r="H16" s="109"/>
      <c r="I16" s="8" t="s">
        <v>10</v>
      </c>
      <c r="J16" s="9" t="s">
        <v>9</v>
      </c>
      <c r="K16" s="10" t="s">
        <v>8</v>
      </c>
      <c r="L16" s="11" t="s">
        <v>7</v>
      </c>
      <c r="M16" s="39" t="s">
        <v>6</v>
      </c>
      <c r="N16" s="109"/>
      <c r="O16" s="67" t="s">
        <v>28</v>
      </c>
    </row>
    <row r="17" spans="1:15" ht="15.75" customHeight="1" thickBot="1">
      <c r="A17" s="109"/>
      <c r="B17" s="4" t="s">
        <v>87</v>
      </c>
      <c r="C17" s="1"/>
      <c r="D17" s="14">
        <v>85</v>
      </c>
      <c r="E17" s="36">
        <v>78</v>
      </c>
      <c r="F17" s="62">
        <f>SUM(D17,E17)</f>
        <v>163</v>
      </c>
      <c r="G17" s="110"/>
      <c r="H17" s="109"/>
      <c r="I17" s="4" t="s">
        <v>84</v>
      </c>
      <c r="J17" s="1"/>
      <c r="K17" s="14">
        <v>89</v>
      </c>
      <c r="L17" s="36">
        <v>86</v>
      </c>
      <c r="M17" s="62">
        <f>SUM(K17,L17)</f>
        <v>175</v>
      </c>
      <c r="N17" s="110"/>
      <c r="O17" s="66" t="s">
        <v>29</v>
      </c>
    </row>
    <row r="18" spans="1:15" ht="15.75" customHeight="1" thickBot="1">
      <c r="A18" s="109"/>
      <c r="B18" s="5" t="s">
        <v>91</v>
      </c>
      <c r="C18" s="2"/>
      <c r="D18" s="15">
        <v>85</v>
      </c>
      <c r="E18" s="37">
        <v>85</v>
      </c>
      <c r="F18" s="63">
        <f>SUM(D18,E18)</f>
        <v>170</v>
      </c>
      <c r="G18" s="110"/>
      <c r="H18" s="109"/>
      <c r="I18" s="5" t="s">
        <v>85</v>
      </c>
      <c r="J18" s="2"/>
      <c r="K18" s="15">
        <v>74</v>
      </c>
      <c r="L18" s="37">
        <v>83</v>
      </c>
      <c r="M18" s="63">
        <f>SUM(K18,L18)</f>
        <v>157</v>
      </c>
      <c r="N18" s="110"/>
      <c r="O18" s="67" t="s">
        <v>40</v>
      </c>
    </row>
    <row r="19" spans="1:15" ht="16.5" customHeight="1" thickBot="1">
      <c r="A19" s="116"/>
      <c r="B19" s="6" t="s">
        <v>92</v>
      </c>
      <c r="C19" s="3"/>
      <c r="D19" s="16">
        <v>82</v>
      </c>
      <c r="E19" s="38">
        <v>80</v>
      </c>
      <c r="F19" s="64">
        <f>SUM(D19,E19)</f>
        <v>162</v>
      </c>
      <c r="G19" s="111"/>
      <c r="H19" s="116"/>
      <c r="I19" s="6" t="s">
        <v>86</v>
      </c>
      <c r="J19" s="3"/>
      <c r="K19" s="16">
        <v>80</v>
      </c>
      <c r="L19" s="38">
        <v>86</v>
      </c>
      <c r="M19" s="64">
        <f>SUM(K19,L19)</f>
        <v>166</v>
      </c>
      <c r="N19" s="111"/>
      <c r="O19" s="66" t="s">
        <v>30</v>
      </c>
    </row>
    <row r="20" spans="1:15" ht="21.75" thickBot="1">
      <c r="O20" s="68" t="s">
        <v>31</v>
      </c>
    </row>
    <row r="21" spans="1:15" ht="21.75" customHeight="1" thickBot="1">
      <c r="A21" s="112"/>
      <c r="B21" s="67" t="s">
        <v>16</v>
      </c>
      <c r="C21" s="106" t="str">
        <f>CONCATENATE(IF(B21="СК ‚‚Уљма‚‚","Уљма",""),IF(B21="СК ‚‚Младост‚‚","Инђија",""),IF(B21="СД ‚‚Јединство‚‚","Стара Пазова",""),IF(B21="СД ‚‚Панчево 1813‚‚","Панчево",""),IF(B21="СД ‚‚Врбас‚‚","Врбас",""),IF(B21="СД ‚‚Бечкерек 1825‚‚","Зрењанин",""),IF(B21="СК ‚‚Татра‚‚","Кисач",""),IF(B21="СК ‚‚Партизан‚‚","Чортановци",""),IF(B21="СД ‚‚Нови Сад 1790‚‚","Нови Сад",""),IF(B21="СК ‚‚Живко Релић-Зуц‚‚","Сремска Митровица",""),IF(B21="СД ‚‚Раде Кончар‚‚","Апатин",""),IF(B21="СД ‚‚Стражилово‚‚","Сремски Карловци",""),IF(B21="СК ‚‚Тиса‚‚","Адорјан",""),IF(B21="СД ‚‚Кикинда‚‚","Кикинда",""),IF(B21="СД ‚‚7. Јули‚‚","Оџаци",""),IF(B21="СД ‚‚Одбрана‚‚","Бела Црква",""),IF(B21="СК ‚‚Хајдук‚‚","Кула",""),IF(B21="СК ‚‚Новолин‚‚","Нови Сад",""),IF(B21="СК ‚‚Виноградар‚‚","Лединци",""),IF(B21="ИСД ‚‚Стрелац‚‚","Нови Сад",""))</f>
        <v>Инђија</v>
      </c>
      <c r="D21" s="106"/>
      <c r="E21" s="106"/>
      <c r="F21" s="107"/>
      <c r="G21" s="112">
        <f>SUM(F23+F24+F25)</f>
        <v>521</v>
      </c>
      <c r="H21" s="112"/>
      <c r="I21" s="67" t="s">
        <v>19</v>
      </c>
      <c r="J21" s="106" t="str">
        <f>CONCATENATE(IF(I21="СК ‚‚Уљма‚‚","Уљма",""),IF(I21="СК ‚‚Младост‚‚","Инђија",""),IF(I21="СД ‚‚Јединство‚‚","Стара Пазова",""),IF(I21="СД ‚‚Панчево 1813‚‚","Панчево",""),IF(I21="СД ‚‚Врбас‚‚","Врбас",""),IF(I21="СД ‚‚Бечкерек 1825‚‚","Зрењанин",""),IF(I21="СК ‚‚Татра‚‚","Кисач",""),IF(I21="СК ‚‚Партизан‚‚","Чортановци",""),IF(I21="СД ‚‚Нови Сад 1790‚‚","Нови Сад",""),IF(I21="СК ‚‚Живко Релић-Зуц‚‚","Сремска Митровица",""),IF(I21="СД ‚‚Раде Кончар‚‚","Апатин",""),IF(I21="СД ‚‚Стражилово‚‚","Сремски Карловци",""),IF(I21="СК ‚‚Тиса‚‚","Адорјан",""),IF(I21="СД ‚‚Кикинда‚‚","Кикинда",""),IF(I21="СД ‚‚7. Јули‚‚","Оџаци",""),IF(I21="СД ‚‚Одбрана‚‚","Бела Црква",""),IF(I21="СК ‚‚Хајдук‚‚","Кула",""),IF(I21="СК ‚‚Новолин‚‚","Нови Сад",""),IF(I21="СК ‚‚Виноградар‚‚","Лединци",""),IF(I21="ИСД ‚‚Стрелац‚‚","Нови Сад",""))</f>
        <v>Врбас</v>
      </c>
      <c r="K21" s="106"/>
      <c r="L21" s="106"/>
      <c r="M21" s="107"/>
      <c r="N21" s="112">
        <f>SUM(M23+M24+M25)</f>
        <v>516</v>
      </c>
      <c r="O21" s="66" t="s">
        <v>33</v>
      </c>
    </row>
    <row r="22" spans="1:15" ht="16.5" customHeight="1" thickBot="1">
      <c r="A22" s="109"/>
      <c r="B22" s="8" t="s">
        <v>10</v>
      </c>
      <c r="C22" s="9" t="s">
        <v>9</v>
      </c>
      <c r="D22" s="10" t="s">
        <v>8</v>
      </c>
      <c r="E22" s="11" t="s">
        <v>7</v>
      </c>
      <c r="F22" s="39" t="s">
        <v>6</v>
      </c>
      <c r="G22" s="109"/>
      <c r="H22" s="109"/>
      <c r="I22" s="8" t="s">
        <v>10</v>
      </c>
      <c r="J22" s="9" t="s">
        <v>9</v>
      </c>
      <c r="K22" s="10" t="s">
        <v>8</v>
      </c>
      <c r="L22" s="11" t="s">
        <v>7</v>
      </c>
      <c r="M22" s="39" t="s">
        <v>6</v>
      </c>
      <c r="N22" s="109"/>
    </row>
    <row r="23" spans="1:15" ht="15.75" customHeight="1">
      <c r="A23" s="109"/>
      <c r="B23" s="4" t="s">
        <v>93</v>
      </c>
      <c r="C23" s="1"/>
      <c r="D23" s="14">
        <v>84</v>
      </c>
      <c r="E23" s="36">
        <v>91</v>
      </c>
      <c r="F23" s="62">
        <f>SUM(D23,E23)</f>
        <v>175</v>
      </c>
      <c r="G23" s="110"/>
      <c r="H23" s="109"/>
      <c r="I23" s="4" t="s">
        <v>88</v>
      </c>
      <c r="J23" s="1"/>
      <c r="K23" s="14">
        <v>89</v>
      </c>
      <c r="L23" s="36">
        <v>90</v>
      </c>
      <c r="M23" s="62">
        <f>SUM(K23,L23)</f>
        <v>179</v>
      </c>
      <c r="N23" s="110"/>
    </row>
    <row r="24" spans="1:15" ht="15.75" customHeight="1">
      <c r="A24" s="109"/>
      <c r="B24" s="5" t="s">
        <v>94</v>
      </c>
      <c r="C24" s="2"/>
      <c r="D24" s="15">
        <v>84</v>
      </c>
      <c r="E24" s="37">
        <v>87</v>
      </c>
      <c r="F24" s="63">
        <f>SUM(D24,E24)</f>
        <v>171</v>
      </c>
      <c r="G24" s="110"/>
      <c r="H24" s="109"/>
      <c r="I24" s="5" t="s">
        <v>89</v>
      </c>
      <c r="J24" s="2"/>
      <c r="K24" s="15">
        <v>77</v>
      </c>
      <c r="L24" s="37">
        <v>84</v>
      </c>
      <c r="M24" s="63">
        <f>SUM(K24,L24)</f>
        <v>161</v>
      </c>
      <c r="N24" s="110"/>
    </row>
    <row r="25" spans="1:15" ht="16.5" customHeight="1" thickBot="1">
      <c r="A25" s="116"/>
      <c r="B25" s="6" t="s">
        <v>119</v>
      </c>
      <c r="C25" s="3"/>
      <c r="D25" s="16">
        <v>86</v>
      </c>
      <c r="E25" s="38">
        <v>89</v>
      </c>
      <c r="F25" s="64">
        <f>SUM(D25,E25)</f>
        <v>175</v>
      </c>
      <c r="G25" s="111"/>
      <c r="H25" s="116"/>
      <c r="I25" s="6" t="s">
        <v>90</v>
      </c>
      <c r="J25" s="3"/>
      <c r="K25" s="16">
        <v>90</v>
      </c>
      <c r="L25" s="38">
        <v>86</v>
      </c>
      <c r="M25" s="64">
        <f>SUM(K25,L25)</f>
        <v>176</v>
      </c>
      <c r="N25" s="111"/>
    </row>
    <row r="26" spans="1:15" ht="15.75" thickBot="1"/>
    <row r="27" spans="1:15" ht="21.75" customHeight="1" thickBot="1">
      <c r="A27" s="112"/>
      <c r="B27" s="66" t="s">
        <v>27</v>
      </c>
      <c r="C27" s="106" t="str">
        <f>CONCATENATE(IF(B27="СК ‚‚Уљма‚‚","Уљма",""),IF(B27="СК ‚‚Младост‚‚","Инђија",""),IF(B27="СД ‚‚Јединство‚‚","Стара Пазова",""),IF(B27="СД ‚‚Панчево 1813‚‚","Панчево",""),IF(B27="СД ‚‚Врбас‚‚","Врбас",""),IF(B27="СД ‚‚Бечкерек 1825‚‚","Зрењанин",""),IF(B27="СК ‚‚Татра‚‚","Кисач",""),IF(B27="СК ‚‚Партизан‚‚","Чортановци",""),IF(B27="СД ‚‚Нови Сад 1790‚‚","Нови Сад",""),IF(B27="СК ‚‚Живко Релић-Зуц‚‚","Сремска Митровица",""),IF(B27="СД ‚‚Раде Кончар‚‚","Апатин",""),IF(B27="СД ‚‚Стражилово‚‚","Сремски Карловци",""),IF(B27="СК ‚‚Тиса‚‚","Адорјан",""),IF(B27="СД ‚‚Кикинда‚‚","Кикинда",""),IF(B27="СД ‚‚7. Јули‚‚","Оџаци",""),IF(B27="СД ‚‚Одбрана‚‚","Бела Црква",""),IF(B27="СК ‚‚Хајдук‚‚","Кула",""),IF(B27="СК ‚‚Новолин‚‚","Нови Сад",""),IF(B27="СК ‚‚Виноградар‚‚","Лединци",""),IF(B27="ИСД ‚‚Стрелац‚‚","Нови Сад",""))</f>
        <v>Кикинда</v>
      </c>
      <c r="D27" s="106"/>
      <c r="E27" s="106"/>
      <c r="F27" s="107"/>
      <c r="G27" s="112">
        <f>SUM(F29+F30+F31)</f>
        <v>517</v>
      </c>
      <c r="H27" s="112"/>
      <c r="I27" s="67" t="s">
        <v>16</v>
      </c>
      <c r="J27" s="106" t="str">
        <f>CONCATENATE(IF(I27="СК ‚‚Уљма‚‚","Уљма",""),IF(I27="СК ‚‚Младост‚‚","Инђија",""),IF(I27="СД ‚‚Јединство‚‚","Стара Пазова",""),IF(I27="СД ‚‚Панчево 1813‚‚","Панчево",""),IF(I27="СД ‚‚Врбас‚‚","Врбас",""),IF(I27="СД ‚‚Бечкерек 1825‚‚","Зрењанин",""),IF(I27="СК ‚‚Татра‚‚","Кисач",""),IF(I27="СК ‚‚Партизан‚‚","Чортановци",""),IF(I27="СД ‚‚Нови Сад 1790‚‚","Нови Сад",""),IF(I27="СК ‚‚Живко Релић-Зуц‚‚","Сремска Митровица",""),IF(I27="СД ‚‚Раде Кончар‚‚","Апатин",""),IF(I27="СД ‚‚Стражилово‚‚","Сремски Карловци",""),IF(I27="СК ‚‚Тиса‚‚","Адорјан",""),IF(I27="СД ‚‚Кикинда‚‚","Кикинда",""),IF(I27="СД ‚‚7. Јули‚‚","Оџаци",""),IF(I27="СД ‚‚Одбрана‚‚","Бела Црква",""),IF(I27="СК ‚‚Хајдук‚‚","Кула",""),IF(I27="СК ‚‚Новолин‚‚","Нови Сад",""),IF(I27="СК ‚‚Виноградар‚‚","Лединци",""),IF(I27="ИСД ‚‚Стрелац‚‚","Нови Сад",""))</f>
        <v>Инђија</v>
      </c>
      <c r="K27" s="106"/>
      <c r="L27" s="106"/>
      <c r="M27" s="107"/>
      <c r="N27" s="112">
        <f>SUM(M29+M30+M31)</f>
        <v>524</v>
      </c>
    </row>
    <row r="28" spans="1:15" ht="16.5" customHeight="1" thickBot="1">
      <c r="A28" s="109"/>
      <c r="B28" s="8" t="s">
        <v>10</v>
      </c>
      <c r="C28" s="9" t="s">
        <v>9</v>
      </c>
      <c r="D28" s="10" t="s">
        <v>8</v>
      </c>
      <c r="E28" s="11" t="s">
        <v>7</v>
      </c>
      <c r="F28" s="39" t="s">
        <v>6</v>
      </c>
      <c r="G28" s="109"/>
      <c r="H28" s="109"/>
      <c r="I28" s="8" t="s">
        <v>10</v>
      </c>
      <c r="J28" s="9" t="s">
        <v>9</v>
      </c>
      <c r="K28" s="10" t="s">
        <v>8</v>
      </c>
      <c r="L28" s="11" t="s">
        <v>7</v>
      </c>
      <c r="M28" s="39" t="s">
        <v>6</v>
      </c>
      <c r="N28" s="109"/>
    </row>
    <row r="29" spans="1:15" ht="15.75" customHeight="1">
      <c r="A29" s="109"/>
      <c r="B29" s="4" t="s">
        <v>112</v>
      </c>
      <c r="C29" s="1">
        <v>2006</v>
      </c>
      <c r="D29" s="14">
        <v>79</v>
      </c>
      <c r="E29" s="36">
        <v>79</v>
      </c>
      <c r="F29" s="62">
        <f>SUM(D29,E29)</f>
        <v>158</v>
      </c>
      <c r="G29" s="110"/>
      <c r="H29" s="109"/>
      <c r="I29" s="4" t="s">
        <v>95</v>
      </c>
      <c r="J29" s="1"/>
      <c r="K29" s="14">
        <v>81</v>
      </c>
      <c r="L29" s="36">
        <v>86</v>
      </c>
      <c r="M29" s="62">
        <f>SUM(K29,L29)</f>
        <v>167</v>
      </c>
      <c r="N29" s="110"/>
    </row>
    <row r="30" spans="1:15" ht="15.75" customHeight="1">
      <c r="A30" s="109"/>
      <c r="B30" s="5" t="s">
        <v>113</v>
      </c>
      <c r="C30" s="2">
        <v>2005</v>
      </c>
      <c r="D30" s="15">
        <v>93</v>
      </c>
      <c r="E30" s="37">
        <v>90</v>
      </c>
      <c r="F30" s="63">
        <f>SUM(D30,E30)</f>
        <v>183</v>
      </c>
      <c r="G30" s="110"/>
      <c r="H30" s="109"/>
      <c r="I30" s="5" t="s">
        <v>96</v>
      </c>
      <c r="J30" s="2"/>
      <c r="K30" s="15">
        <v>91</v>
      </c>
      <c r="L30" s="37">
        <v>91</v>
      </c>
      <c r="M30" s="63">
        <f>SUM(K30,L30)</f>
        <v>182</v>
      </c>
      <c r="N30" s="110"/>
    </row>
    <row r="31" spans="1:15" ht="16.5" customHeight="1" thickBot="1">
      <c r="A31" s="116"/>
      <c r="B31" s="6" t="s">
        <v>114</v>
      </c>
      <c r="C31" s="3">
        <v>2005</v>
      </c>
      <c r="D31" s="16">
        <v>85</v>
      </c>
      <c r="E31" s="38">
        <v>91</v>
      </c>
      <c r="F31" s="64">
        <f>SUM(D31,E31)</f>
        <v>176</v>
      </c>
      <c r="G31" s="111"/>
      <c r="H31" s="116"/>
      <c r="I31" s="6" t="s">
        <v>97</v>
      </c>
      <c r="J31" s="3"/>
      <c r="K31" s="16">
        <v>90</v>
      </c>
      <c r="L31" s="38">
        <v>85</v>
      </c>
      <c r="M31" s="64">
        <f>SUM(K31,L31)</f>
        <v>175</v>
      </c>
      <c r="N31" s="111"/>
    </row>
    <row r="32" spans="1:15" ht="15.75" thickBot="1"/>
    <row r="33" spans="1:14" ht="21.75" customHeight="1" thickBot="1">
      <c r="A33" s="112"/>
      <c r="B33" s="61"/>
      <c r="C33" s="106" t="str">
        <f>CONCATENATE(IF(B33="СК ‚‚Уљма‚‚","Уљма",""),IF(B33="СК ‚‚Младост‚‚","Инђија",""),IF(B33="СД ‚‚Јединство‚‚","Стара Пазова",""),IF(B33="СД ‚‚Панчево 1813‚‚","Панчево",""),IF(B33="СД ‚‚Врбас‚‚","Врбас",""),IF(B33="СД ‚‚Бечкерек 1825‚‚","Зрењанин",""),IF(B33="СК ‚‚Татра‚‚","Кисач",""),IF(B33="СК ‚‚Партизан‚‚","Чортановци",""),IF(B33="СД ‚‚Нови Сад 1790‚‚","Нови Сад",""),IF(B33="СК ‚‚Живко Релић-Зуц‚‚","Сремска Митровица",""),IF(B33="СД ‚‚Раде Кончар‚‚","Апатин",""),IF(B33="СД ‚‚Стражилово‚‚","Сремски Карловци",""),IF(B33="СК ‚‚Тиса‚‚","Адорјан",""),IF(B33="СД ‚‚Кикинда‚‚","Кикинда",""),IF(B33="СД ‚‚7. Јули‚‚","Оџаци",""),IF(B33="СД ‚‚Одбрана‚‚","Бела Црква",""),IF(B33="СК ‚‚Хајдук‚‚","Кула",""),IF(B33="СК ‚‚Новолин‚‚","Нови Сад",""),IF(B33="СК ‚‚Виноградар‚‚","Лединци",""),IF(B33="ИСД ‚‚Стрелац‚‚","Нови Сад",""))</f>
        <v/>
      </c>
      <c r="D33" s="106"/>
      <c r="E33" s="106"/>
      <c r="F33" s="107"/>
      <c r="G33" s="112">
        <f>SUM(F35+F36+F37)</f>
        <v>0</v>
      </c>
      <c r="H33" s="112"/>
      <c r="I33" s="66" t="s">
        <v>17</v>
      </c>
      <c r="J33" s="106" t="str">
        <f>CONCATENATE(IF(I33="СК ‚‚Уљма‚‚","Уљма",""),IF(I33="СК ‚‚Младост‚‚","Инђија",""),IF(I33="СД ‚‚Јединство‚‚","Стара Пазова",""),IF(I33="СД ‚‚Панчево 1813‚‚","Панчево",""),IF(I33="СД ‚‚Врбас‚‚","Врбас",""),IF(I33="СД ‚‚Бечкерек 1825‚‚","Зрењанин",""),IF(I33="СК ‚‚Татра‚‚","Кисач",""),IF(I33="СК ‚‚Партизан‚‚","Чортановци",""),IF(I33="СД ‚‚Нови Сад 1790‚‚","Нови Сад",""),IF(I33="СК ‚‚Живко Релић-Зуц‚‚","Сремска Митровица",""),IF(I33="СД ‚‚Раде Кончар‚‚","Апатин",""),IF(I33="СД ‚‚Стражилово‚‚","Сремски Карловци",""),IF(I33="СК ‚‚Тиса‚‚","Адорјан",""),IF(I33="СД ‚‚Кикинда‚‚","Кикинда",""),IF(I33="СД ‚‚7. Јули‚‚","Оџаци",""),IF(I33="СД ‚‚Одбрана‚‚","Бела Црква",""),IF(I33="СК ‚‚Хајдук‚‚","Кула",""),IF(I33="СК ‚‚Новолин‚‚","Нови Сад",""),IF(I33="СК ‚‚Виноградар‚‚","Лединци",""),IF(I33="ИСД ‚‚Стрелац‚‚","Нови Сад",""))</f>
        <v>Стара Пазова</v>
      </c>
      <c r="K33" s="106"/>
      <c r="L33" s="106"/>
      <c r="M33" s="107"/>
      <c r="N33" s="112">
        <f>SUM(M35+M36+M37)</f>
        <v>503</v>
      </c>
    </row>
    <row r="34" spans="1:14" ht="16.5" customHeight="1" thickBot="1">
      <c r="A34" s="109"/>
      <c r="B34" s="8" t="s">
        <v>10</v>
      </c>
      <c r="C34" s="9" t="s">
        <v>9</v>
      </c>
      <c r="D34" s="10" t="s">
        <v>8</v>
      </c>
      <c r="E34" s="11" t="s">
        <v>7</v>
      </c>
      <c r="F34" s="39" t="s">
        <v>6</v>
      </c>
      <c r="G34" s="109"/>
      <c r="H34" s="109"/>
      <c r="I34" s="8" t="s">
        <v>10</v>
      </c>
      <c r="J34" s="9" t="s">
        <v>9</v>
      </c>
      <c r="K34" s="10" t="s">
        <v>8</v>
      </c>
      <c r="L34" s="11" t="s">
        <v>7</v>
      </c>
      <c r="M34" s="39" t="s">
        <v>6</v>
      </c>
      <c r="N34" s="109"/>
    </row>
    <row r="35" spans="1:14" ht="15.75" customHeight="1">
      <c r="A35" s="109"/>
      <c r="B35" s="4"/>
      <c r="C35" s="1"/>
      <c r="D35" s="14"/>
      <c r="E35" s="36"/>
      <c r="F35" s="62">
        <f>SUM(D35,E35)</f>
        <v>0</v>
      </c>
      <c r="G35" s="110"/>
      <c r="H35" s="109"/>
      <c r="I35" s="4" t="s">
        <v>116</v>
      </c>
      <c r="J35" s="1"/>
      <c r="K35" s="14">
        <v>88</v>
      </c>
      <c r="L35" s="36">
        <v>88</v>
      </c>
      <c r="M35" s="62">
        <f>SUM(K35,L35)</f>
        <v>176</v>
      </c>
      <c r="N35" s="110"/>
    </row>
    <row r="36" spans="1:14" ht="15.75" customHeight="1">
      <c r="A36" s="109"/>
      <c r="B36" s="5"/>
      <c r="C36" s="2"/>
      <c r="D36" s="15"/>
      <c r="E36" s="37"/>
      <c r="F36" s="63">
        <f>SUM(D36,E36)</f>
        <v>0</v>
      </c>
      <c r="G36" s="110"/>
      <c r="H36" s="109"/>
      <c r="I36" s="5" t="s">
        <v>117</v>
      </c>
      <c r="J36" s="2"/>
      <c r="K36" s="15">
        <v>80</v>
      </c>
      <c r="L36" s="37">
        <v>72</v>
      </c>
      <c r="M36" s="63">
        <f>SUM(K36,L36)</f>
        <v>152</v>
      </c>
      <c r="N36" s="110"/>
    </row>
    <row r="37" spans="1:14" ht="16.5" customHeight="1" thickBot="1">
      <c r="A37" s="116"/>
      <c r="B37" s="6"/>
      <c r="C37" s="3"/>
      <c r="D37" s="16"/>
      <c r="E37" s="38"/>
      <c r="F37" s="64">
        <f>SUM(D37,E37)</f>
        <v>0</v>
      </c>
      <c r="G37" s="111"/>
      <c r="H37" s="116"/>
      <c r="I37" s="6" t="s">
        <v>118</v>
      </c>
      <c r="J37" s="3"/>
      <c r="K37" s="16">
        <v>87</v>
      </c>
      <c r="L37" s="38">
        <v>88</v>
      </c>
      <c r="M37" s="64">
        <f>SUM(K37,L37)</f>
        <v>175</v>
      </c>
      <c r="N37" s="111"/>
    </row>
    <row r="38" spans="1:14" ht="15.75" thickBot="1"/>
    <row r="39" spans="1:14" ht="21.75" customHeight="1" thickBot="1">
      <c r="A39" s="112"/>
      <c r="B39" s="61"/>
      <c r="C39" s="106" t="str">
        <f>CONCATENATE(IF(B39="СК ‚‚Уљма‚‚","Уљма",""),IF(B39="СК ‚‚Младост‚‚","Инђија",""),IF(B39="СД ‚‚Јединство‚‚","Стара Пазова",""),IF(B39="СД ‚‚Панчево 1813‚‚","Панчево",""),IF(B39="СД ‚‚Врбас‚‚","Врбас",""),IF(B39="СД ‚‚Бечкерек 1825‚‚","Зрењанин",""),IF(B39="СК ‚‚Татра‚‚","Кисач",""),IF(B39="СК ‚‚Партизан‚‚","Чортановци",""),IF(B39="СД ‚‚Нови Сад 1790‚‚","Нови Сад",""),IF(B39="СК ‚‚Живко Релић-Зуц‚‚","Сремска Митровица",""),IF(B39="СД ‚‚Раде Кончар‚‚","Апатин",""),IF(B39="СД ‚‚Стражилово‚‚","Сремски Карловци",""),IF(B39="СК ‚‚Тиса‚‚","Адорјан",""),IF(B39="СД ‚‚Кикинда‚‚","Кикинда",""),IF(B39="СД ‚‚7. Јули‚‚","Оџаци",""),IF(B39="СД ‚‚Одбрана‚‚","Бела Црква",""),IF(B39="СК ‚‚Хајдук‚‚","Кула",""),IF(B39="СК ‚‚Новолин‚‚","Нови Сад",""),IF(B39="СК ‚‚Виноградар‚‚","Лединци",""),IF(B39="ИСД ‚‚Стрелац‚‚","Нови Сад",""))</f>
        <v/>
      </c>
      <c r="D39" s="106"/>
      <c r="E39" s="106"/>
      <c r="F39" s="107"/>
      <c r="G39" s="112">
        <f>SUM(F41+F42+F43)</f>
        <v>0</v>
      </c>
      <c r="H39" s="112"/>
      <c r="I39" s="35"/>
      <c r="J39" s="106" t="str">
        <f>CONCATENATE(IF(I39="СК ‚‚Уљма‚‚","Уљма",""),IF(I39="СК ‚‚Младост‚‚","Инђија",""),IF(I39="СД ‚‚Јединство‚‚","Стара Пазова",""),IF(I39="СД ‚‚Панчево 1813‚‚","Панчево",""),IF(I39="СД ‚‚Врбас‚‚","Врбас",""),IF(I39="СД ‚‚Бечкерек 1825‚‚","Зрењанин",""),IF(I39="СК ‚‚Татра‚‚","Кисач",""),IF(I39="СК ‚‚Партизан‚‚","Чортановци",""),IF(I39="СД ‚‚Нови Сад 1790‚‚","Нови Сад",""),IF(I39="СК ‚‚Живко Релић-Зуц‚‚","Сремска Митровица",""),IF(I39="СД ‚‚Раде Кончар‚‚","Апатин",""),IF(I39="СД ‚‚Стражилово‚‚","Сремски Карловци",""),IF(I39="СК ‚‚Тиса‚‚","Адорјан",""),IF(I39="СД ‚‚Кикинда‚‚","Кикинда",""),IF(I39="СД ‚‚7. Јули‚‚","Оџаци",""),IF(I39="СД ‚‚Одбрана‚‚","Бела Црква",""),IF(I39="СК ‚‚Хајдук‚‚","Кула",""),IF(I39="СК ‚‚Новолин‚‚","Нови Сад",""),IF(I39="СК ‚‚Виноградар‚‚","Лединци",""),IF(I39="ИСД ‚‚Стрелац‚‚","Нови Сад",""))</f>
        <v/>
      </c>
      <c r="K39" s="106"/>
      <c r="L39" s="106"/>
      <c r="M39" s="107"/>
      <c r="N39" s="112">
        <f>SUM(M41+M42+M43)</f>
        <v>0</v>
      </c>
    </row>
    <row r="40" spans="1:14" ht="16.5" customHeight="1" thickBot="1">
      <c r="A40" s="109"/>
      <c r="B40" s="8" t="s">
        <v>10</v>
      </c>
      <c r="C40" s="9" t="s">
        <v>9</v>
      </c>
      <c r="D40" s="10" t="s">
        <v>8</v>
      </c>
      <c r="E40" s="11" t="s">
        <v>7</v>
      </c>
      <c r="F40" s="39" t="s">
        <v>6</v>
      </c>
      <c r="G40" s="109"/>
      <c r="H40" s="109"/>
      <c r="I40" s="8" t="s">
        <v>10</v>
      </c>
      <c r="J40" s="9" t="s">
        <v>9</v>
      </c>
      <c r="K40" s="10" t="s">
        <v>8</v>
      </c>
      <c r="L40" s="11" t="s">
        <v>7</v>
      </c>
      <c r="M40" s="39" t="s">
        <v>6</v>
      </c>
      <c r="N40" s="109"/>
    </row>
    <row r="41" spans="1:14" ht="15.75" customHeight="1">
      <c r="A41" s="109"/>
      <c r="B41" s="4"/>
      <c r="C41" s="1"/>
      <c r="D41" s="14"/>
      <c r="E41" s="36"/>
      <c r="F41" s="62">
        <f>SUM(D41,E41)</f>
        <v>0</v>
      </c>
      <c r="G41" s="110"/>
      <c r="H41" s="109"/>
      <c r="I41" s="4"/>
      <c r="J41" s="1"/>
      <c r="K41" s="14"/>
      <c r="L41" s="36"/>
      <c r="M41" s="62">
        <f>SUM(K41,L41)</f>
        <v>0</v>
      </c>
      <c r="N41" s="110"/>
    </row>
    <row r="42" spans="1:14" ht="15.75" customHeight="1">
      <c r="A42" s="109"/>
      <c r="B42" s="5"/>
      <c r="C42" s="2"/>
      <c r="D42" s="15"/>
      <c r="E42" s="37"/>
      <c r="F42" s="63">
        <f>SUM(D42,E42)</f>
        <v>0</v>
      </c>
      <c r="G42" s="110"/>
      <c r="H42" s="109"/>
      <c r="I42" s="5"/>
      <c r="J42" s="2"/>
      <c r="K42" s="15"/>
      <c r="L42" s="37"/>
      <c r="M42" s="63">
        <f>SUM(K42,L42)</f>
        <v>0</v>
      </c>
      <c r="N42" s="110"/>
    </row>
    <row r="43" spans="1:14" ht="16.5" customHeight="1" thickBot="1">
      <c r="A43" s="116"/>
      <c r="B43" s="6"/>
      <c r="C43" s="3"/>
      <c r="D43" s="16"/>
      <c r="E43" s="38"/>
      <c r="F43" s="64">
        <f>SUM(D43,E43)</f>
        <v>0</v>
      </c>
      <c r="G43" s="111"/>
      <c r="H43" s="116"/>
      <c r="I43" s="6"/>
      <c r="J43" s="3"/>
      <c r="K43" s="16"/>
      <c r="L43" s="38"/>
      <c r="M43" s="64">
        <f>SUM(K43,L43)</f>
        <v>0</v>
      </c>
      <c r="N43" s="111"/>
    </row>
    <row r="44" spans="1:14" ht="19.5" thickBot="1">
      <c r="A44" s="114" t="s">
        <v>41</v>
      </c>
      <c r="B44" s="113"/>
      <c r="C44" s="113"/>
      <c r="D44" s="113"/>
      <c r="E44" s="113"/>
      <c r="F44" s="113"/>
      <c r="G44" s="115"/>
      <c r="H44" s="114" t="s">
        <v>42</v>
      </c>
      <c r="I44" s="113"/>
      <c r="J44" s="113"/>
      <c r="K44" s="113"/>
      <c r="L44" s="113"/>
      <c r="M44" s="113"/>
      <c r="N44" s="115"/>
    </row>
    <row r="45" spans="1:14" ht="15.75" thickBot="1"/>
    <row r="46" spans="1:14" ht="21.75" thickBot="1">
      <c r="A46" s="112"/>
      <c r="B46" s="66"/>
      <c r="C46" s="106" t="str">
        <f>CONCATENATE(IF(B46="СК ‚‚Уљма‚‚","Уљма",""),IF(B46="СК ‚‚Младост‚‚","Инђија",""),IF(B46="СД ‚‚Јединство‚‚","Стара Пазова",""),IF(B46="СД ‚‚Панчево 1813‚‚","Панчево",""),IF(B46="СД ‚‚Врбас‚‚","Врбас",""),IF(B46="СД ‚‚Бечкерек 1825‚‚","Зрењанин",""),IF(B46="СК ‚‚Татра‚‚","Кисач",""),IF(B46="СК ‚‚Партизан‚‚","Чортановци",""),IF(B46="СД ‚‚Нови Сад 1790‚‚","Нови Сад",""),IF(B46="СК ‚‚Живко Релић-Зуц‚‚","Сремска Митровица",""),IF(B46="СД ‚‚Раде Кончар‚‚","Апатин",""),IF(B46="СД ‚‚Стражилово‚‚","Сремски Карловци",""),IF(B46="СК ‚‚Тиса‚‚","Адорјан",""),IF(B46="СД ‚‚Кикинда‚‚","Кикинда",""),IF(B46="СД ‚‚7. Јули‚‚","Оџаци",""),IF(B46="СД ‚‚Одбрана‚‚","Бела Црква",""),IF(B46="СК ‚‚Хајдук‚‚","Кула",""),IF(B46="СК ‚‚Новолин‚‚","Нови Сад",""),IF(B46="СК ‚‚Виноградар‚‚","Лединци",""),IF(B46="ИСД ‚‚Стрелац‚‚","Нови Сад",""))</f>
        <v/>
      </c>
      <c r="D46" s="106"/>
      <c r="E46" s="106"/>
      <c r="F46" s="107"/>
      <c r="G46" s="112">
        <f>SUM(F48+F49+F50)</f>
        <v>0</v>
      </c>
      <c r="H46" s="112"/>
      <c r="I46" s="66"/>
      <c r="J46" s="106" t="str">
        <f>CONCATENATE(IF(I46="СК ‚‚Уљма‚‚","Уљма",""),IF(I46="СК ‚‚Младост‚‚","Инђија",""),IF(I46="СД ‚‚Јединство‚‚","Стара Пазова",""),IF(I46="СД ‚‚Панчево 1813‚‚","Панчево",""),IF(I46="СД ‚‚Врбас‚‚","Врбас",""),IF(I46="СД ‚‚Бечкерек 1825‚‚","Зрењанин",""),IF(I46="СК ‚‚Татра‚‚","Кисач",""),IF(I46="СК ‚‚Партизан‚‚","Чортановци",""),IF(I46="СД ‚‚Нови Сад 1790‚‚","Нови Сад",""),IF(I46="СК ‚‚Живко Релић-Зуц‚‚","Сремска Митровица",""),IF(I46="СД ‚‚Раде Кончар‚‚","Апатин",""),IF(I46="СД ‚‚Стражилово‚‚","Сремски Карловци",""),IF(I46="СК ‚‚Тиса‚‚","Адорјан",""),IF(I46="СД ‚‚Кикинда‚‚","Кикинда",""),IF(I46="СД ‚‚7. Јули‚‚","Оџаци",""),IF(I46="СД ‚‚Одбрана‚‚","Бела Црква",""),IF(I46="СК ‚‚Хајдук‚‚","Кула",""),IF(I46="СК ‚‚Новолин‚‚","Нови Сад",""),IF(I46="СК ‚‚Виноградар‚‚","Лединци",""),IF(I46="ИСД ‚‚Стрелац‚‚","Нови Сад",""))</f>
        <v/>
      </c>
      <c r="K46" s="106"/>
      <c r="L46" s="106"/>
      <c r="M46" s="107"/>
      <c r="N46" s="112">
        <f>SUM(M48+M49+M50)</f>
        <v>0</v>
      </c>
    </row>
    <row r="47" spans="1:14" ht="16.5" thickBot="1">
      <c r="A47" s="109"/>
      <c r="B47" s="8" t="s">
        <v>10</v>
      </c>
      <c r="C47" s="9" t="s">
        <v>9</v>
      </c>
      <c r="D47" s="10" t="s">
        <v>8</v>
      </c>
      <c r="E47" s="11" t="s">
        <v>7</v>
      </c>
      <c r="F47" s="39" t="s">
        <v>6</v>
      </c>
      <c r="G47" s="109"/>
      <c r="H47" s="109"/>
      <c r="I47" s="8" t="s">
        <v>10</v>
      </c>
      <c r="J47" s="9" t="s">
        <v>9</v>
      </c>
      <c r="K47" s="10" t="s">
        <v>8</v>
      </c>
      <c r="L47" s="11" t="s">
        <v>7</v>
      </c>
      <c r="M47" s="39" t="s">
        <v>6</v>
      </c>
      <c r="N47" s="109"/>
    </row>
    <row r="48" spans="1:14" ht="15.75">
      <c r="A48" s="109"/>
      <c r="B48" s="4"/>
      <c r="C48" s="1"/>
      <c r="D48" s="14"/>
      <c r="E48" s="36"/>
      <c r="F48" s="62">
        <f>SUM(D48,E48)</f>
        <v>0</v>
      </c>
      <c r="G48" s="110"/>
      <c r="H48" s="109"/>
      <c r="I48" s="4"/>
      <c r="J48" s="1"/>
      <c r="K48" s="14"/>
      <c r="L48" s="36"/>
      <c r="M48" s="62">
        <f>SUM(K48,L48)</f>
        <v>0</v>
      </c>
      <c r="N48" s="110"/>
    </row>
    <row r="49" spans="1:14" ht="15.75">
      <c r="A49" s="109"/>
      <c r="B49" s="5"/>
      <c r="C49" s="2"/>
      <c r="D49" s="15"/>
      <c r="E49" s="37"/>
      <c r="F49" s="63">
        <f>SUM(D49,E49)</f>
        <v>0</v>
      </c>
      <c r="G49" s="110"/>
      <c r="H49" s="109"/>
      <c r="I49" s="5"/>
      <c r="J49" s="2"/>
      <c r="K49" s="15"/>
      <c r="L49" s="37"/>
      <c r="M49" s="63">
        <f>SUM(K49,L49)</f>
        <v>0</v>
      </c>
      <c r="N49" s="110"/>
    </row>
    <row r="50" spans="1:14" ht="16.5" thickBot="1">
      <c r="A50" s="116"/>
      <c r="B50" s="6"/>
      <c r="C50" s="3"/>
      <c r="D50" s="16"/>
      <c r="E50" s="38"/>
      <c r="F50" s="64">
        <f>SUM(D50,E50)</f>
        <v>0</v>
      </c>
      <c r="G50" s="111"/>
      <c r="H50" s="116"/>
      <c r="I50" s="6"/>
      <c r="J50" s="3"/>
      <c r="K50" s="16"/>
      <c r="L50" s="38"/>
      <c r="M50" s="64">
        <f>SUM(K50,L50)</f>
        <v>0</v>
      </c>
      <c r="N50" s="111"/>
    </row>
    <row r="51" spans="1:14" ht="15.75" thickBot="1"/>
    <row r="52" spans="1:14" ht="21.75" thickBot="1">
      <c r="A52" s="112"/>
      <c r="B52" s="66"/>
      <c r="C52" s="106" t="str">
        <f>CONCATENATE(IF(B52="СК ‚‚Уљма‚‚","Уљма",""),IF(B52="СК ‚‚Младост‚‚","Инђија",""),IF(B52="СД ‚‚Јединство‚‚","Стара Пазова",""),IF(B52="СД ‚‚Панчево 1813‚‚","Панчево",""),IF(B52="СД ‚‚Врбас‚‚","Врбас",""),IF(B52="СД ‚‚Бечкерек 1825‚‚","Зрењанин",""),IF(B52="СК ‚‚Татра‚‚","Кисач",""),IF(B52="СК ‚‚Партизан‚‚","Чортановци",""),IF(B52="СД ‚‚Нови Сад 1790‚‚","Нови Сад",""),IF(B52="СК ‚‚Живко Релић-Зуц‚‚","Сремска Митровица",""),IF(B52="СД ‚‚Раде Кончар‚‚","Апатин",""),IF(B52="СД ‚‚Стражилово‚‚","Сремски Карловци",""),IF(B52="СК ‚‚Тиса‚‚","Адорјан",""),IF(B52="СД ‚‚Кикинда‚‚","Кикинда",""),IF(B52="СД ‚‚7. Јули‚‚","Оџаци",""),IF(B52="СД ‚‚Одбрана‚‚","Бела Црква",""),IF(B52="СК ‚‚Хајдук‚‚","Кула",""),IF(B52="СК ‚‚Новолин‚‚","Нови Сад",""),IF(B52="СК ‚‚Виноградар‚‚","Лединци",""),IF(B52="ИСД ‚‚Стрелац‚‚","Нови Сад",""))</f>
        <v/>
      </c>
      <c r="D52" s="106"/>
      <c r="E52" s="106"/>
      <c r="F52" s="107"/>
      <c r="G52" s="112">
        <f>SUM(F54+F55+F56)</f>
        <v>0</v>
      </c>
      <c r="H52" s="112"/>
      <c r="I52" s="35"/>
      <c r="J52" s="106" t="str">
        <f>CONCATENATE(IF(I52="СК ‚‚Уљма‚‚","Уљма",""),IF(I52="СК ‚‚Младост‚‚","Инђија",""),IF(I52="СД ‚‚Јединство‚‚","Стара Пазова",""),IF(I52="СД ‚‚Панчево 1813‚‚","Панчево",""),IF(I52="СД ‚‚Врбас‚‚","Врбас",""),IF(I52="СД ‚‚Бечкерек 1825‚‚","Зрењанин",""),IF(I52="СК ‚‚Татра‚‚","Кисач",""),IF(I52="СК ‚‚Партизан‚‚","Чортановци",""),IF(I52="СД ‚‚Нови Сад 1790‚‚","Нови Сад",""),IF(I52="СК ‚‚Живко Релић-Зуц‚‚","Сремска Митровица",""),IF(I52="СД ‚‚Раде Кончар‚‚","Апатин",""),IF(I52="СД ‚‚Стражилово‚‚","Сремски Карловци",""),IF(I52="СК ‚‚Тиса‚‚","Адорјан",""),IF(I52="СД ‚‚Кикинда‚‚","Кикинда",""),IF(I52="СД ‚‚7. Јули‚‚","Оџаци",""),IF(I52="СД ‚‚Одбрана‚‚","Бела Црква",""),IF(I52="СК ‚‚Хајдук‚‚","Кула",""),IF(I52="СК ‚‚Новолин‚‚","Нови Сад",""),IF(I52="СК ‚‚Виноградар‚‚","Лединци",""),IF(I52="ИСД ‚‚Стрелац‚‚","Нови Сад",""))</f>
        <v/>
      </c>
      <c r="K52" s="106"/>
      <c r="L52" s="106"/>
      <c r="M52" s="107"/>
      <c r="N52" s="112">
        <f>SUM(M54+M55+M56)</f>
        <v>0</v>
      </c>
    </row>
    <row r="53" spans="1:14" ht="16.5" thickBot="1">
      <c r="A53" s="109"/>
      <c r="B53" s="8" t="s">
        <v>10</v>
      </c>
      <c r="C53" s="9" t="s">
        <v>9</v>
      </c>
      <c r="D53" s="10" t="s">
        <v>8</v>
      </c>
      <c r="E53" s="11" t="s">
        <v>7</v>
      </c>
      <c r="F53" s="39" t="s">
        <v>6</v>
      </c>
      <c r="G53" s="109"/>
      <c r="H53" s="109"/>
      <c r="I53" s="8" t="s">
        <v>10</v>
      </c>
      <c r="J53" s="9" t="s">
        <v>9</v>
      </c>
      <c r="K53" s="10" t="s">
        <v>8</v>
      </c>
      <c r="L53" s="11" t="s">
        <v>7</v>
      </c>
      <c r="M53" s="39" t="s">
        <v>6</v>
      </c>
      <c r="N53" s="109"/>
    </row>
    <row r="54" spans="1:14" ht="15.75">
      <c r="A54" s="109"/>
      <c r="B54" s="4"/>
      <c r="C54" s="1"/>
      <c r="D54" s="14"/>
      <c r="E54" s="36"/>
      <c r="F54" s="62">
        <f>SUM(D54,E54)</f>
        <v>0</v>
      </c>
      <c r="G54" s="110"/>
      <c r="H54" s="109"/>
      <c r="I54" s="4"/>
      <c r="J54" s="1"/>
      <c r="K54" s="14"/>
      <c r="L54" s="36"/>
      <c r="M54" s="62">
        <f>SUM(K54,L54)</f>
        <v>0</v>
      </c>
      <c r="N54" s="110"/>
    </row>
    <row r="55" spans="1:14" ht="15.75">
      <c r="A55" s="109"/>
      <c r="B55" s="5"/>
      <c r="C55" s="2"/>
      <c r="D55" s="15"/>
      <c r="E55" s="37"/>
      <c r="F55" s="63">
        <f>SUM(D55,E55)</f>
        <v>0</v>
      </c>
      <c r="G55" s="110"/>
      <c r="H55" s="109"/>
      <c r="I55" s="5"/>
      <c r="J55" s="2"/>
      <c r="K55" s="15"/>
      <c r="L55" s="37"/>
      <c r="M55" s="63">
        <f>SUM(K55,L55)</f>
        <v>0</v>
      </c>
      <c r="N55" s="110"/>
    </row>
    <row r="56" spans="1:14" ht="16.5" thickBot="1">
      <c r="A56" s="116"/>
      <c r="B56" s="6"/>
      <c r="C56" s="3"/>
      <c r="D56" s="16"/>
      <c r="E56" s="38"/>
      <c r="F56" s="64">
        <f>SUM(D56,E56)</f>
        <v>0</v>
      </c>
      <c r="G56" s="111"/>
      <c r="H56" s="116"/>
      <c r="I56" s="6"/>
      <c r="J56" s="3"/>
      <c r="K56" s="16"/>
      <c r="L56" s="38"/>
      <c r="M56" s="64">
        <f>SUM(K56,L56)</f>
        <v>0</v>
      </c>
      <c r="N56" s="111"/>
    </row>
    <row r="57" spans="1:14" ht="15.75" thickBot="1"/>
    <row r="58" spans="1:14" ht="21.75" thickBot="1">
      <c r="A58" s="112"/>
      <c r="B58" s="66"/>
      <c r="C58" s="106" t="str">
        <f>CONCATENATE(IF(B58="СК ‚‚Уљма‚‚","Уљма",""),IF(B58="СК ‚‚Младост‚‚","Инђија",""),IF(B58="СД ‚‚Јединство‚‚","Стара Пазова",""),IF(B58="СД ‚‚Панчево 1813‚‚","Панчево",""),IF(B58="СД ‚‚Врбас‚‚","Врбас",""),IF(B58="СД ‚‚Бечкерек 1825‚‚","Зрењанин",""),IF(B58="СК ‚‚Татра‚‚","Кисач",""),IF(B58="СК ‚‚Партизан‚‚","Чортановци",""),IF(B58="СД ‚‚Нови Сад 1790‚‚","Нови Сад",""),IF(B58="СК ‚‚Живко Релић-Зуц‚‚","Сремска Митровица",""),IF(B58="СД ‚‚Раде Кончар‚‚","Апатин",""),IF(B58="СД ‚‚Стражилово‚‚","Сремски Карловци",""),IF(B58="СК ‚‚Тиса‚‚","Адорјан",""),IF(B58="СД ‚‚Кикинда‚‚","Кикинда",""),IF(B58="СД ‚‚7. Јули‚‚","Оџаци",""),IF(B58="СД ‚‚Одбрана‚‚","Бела Црква",""),IF(B58="СК ‚‚Хајдук‚‚","Кула",""),IF(B58="СК ‚‚Новолин‚‚","Нови Сад",""),IF(B58="СК ‚‚Виноградар‚‚","Лединци",""),IF(B58="ИСД ‚‚Стрелац‚‚","Нови Сад",""))</f>
        <v/>
      </c>
      <c r="D58" s="106"/>
      <c r="E58" s="106"/>
      <c r="F58" s="107"/>
      <c r="G58" s="112">
        <f>SUM(F60+F61+F62)</f>
        <v>0</v>
      </c>
      <c r="H58" s="112"/>
      <c r="I58" s="35"/>
      <c r="J58" s="106" t="str">
        <f>CONCATENATE(IF(I58="СК ‚‚Уљма‚‚","Уљма",""),IF(I58="СК ‚‚Младост‚‚","Инђија",""),IF(I58="СД ‚‚Јединство‚‚","Стара Пазова",""),IF(I58="СД ‚‚Панчево 1813‚‚","Панчево",""),IF(I58="СД ‚‚Врбас‚‚","Врбас",""),IF(I58="СД ‚‚Бечкерек 1825‚‚","Зрењанин",""),IF(I58="СК ‚‚Татра‚‚","Кисач",""),IF(I58="СК ‚‚Партизан‚‚","Чортановци",""),IF(I58="СД ‚‚Нови Сад 1790‚‚","Нови Сад",""),IF(I58="СК ‚‚Живко Релић-Зуц‚‚","Сремска Митровица",""),IF(I58="СД ‚‚Раде Кончар‚‚","Апатин",""),IF(I58="СД ‚‚Стражилово‚‚","Сремски Карловци",""),IF(I58="СК ‚‚Тиса‚‚","Адорјан",""),IF(I58="СД ‚‚Кикинда‚‚","Кикинда",""),IF(I58="СД ‚‚7. Јули‚‚","Оџаци",""),IF(I58="СД ‚‚Одбрана‚‚","Бела Црква",""),IF(I58="СК ‚‚Хајдук‚‚","Кула",""),IF(I58="СК ‚‚Новолин‚‚","Нови Сад",""),IF(I58="СК ‚‚Виноградар‚‚","Лединци",""),IF(I58="ИСД ‚‚Стрелац‚‚","Нови Сад",""))</f>
        <v/>
      </c>
      <c r="K58" s="106"/>
      <c r="L58" s="106"/>
      <c r="M58" s="107"/>
      <c r="N58" s="112">
        <f>SUM(M60+M61+M62)</f>
        <v>0</v>
      </c>
    </row>
    <row r="59" spans="1:14" ht="16.5" thickBot="1">
      <c r="A59" s="109"/>
      <c r="B59" s="8" t="s">
        <v>10</v>
      </c>
      <c r="C59" s="9" t="s">
        <v>9</v>
      </c>
      <c r="D59" s="10" t="s">
        <v>8</v>
      </c>
      <c r="E59" s="11" t="s">
        <v>7</v>
      </c>
      <c r="F59" s="39" t="s">
        <v>6</v>
      </c>
      <c r="G59" s="109"/>
      <c r="H59" s="109"/>
      <c r="I59" s="8" t="s">
        <v>10</v>
      </c>
      <c r="J59" s="9" t="s">
        <v>9</v>
      </c>
      <c r="K59" s="10" t="s">
        <v>8</v>
      </c>
      <c r="L59" s="11" t="s">
        <v>7</v>
      </c>
      <c r="M59" s="39" t="s">
        <v>6</v>
      </c>
      <c r="N59" s="109"/>
    </row>
    <row r="60" spans="1:14" ht="15.75">
      <c r="A60" s="109"/>
      <c r="B60" s="4"/>
      <c r="C60" s="1"/>
      <c r="D60" s="14"/>
      <c r="E60" s="36"/>
      <c r="F60" s="62">
        <f>SUM(D60,E60)</f>
        <v>0</v>
      </c>
      <c r="G60" s="110"/>
      <c r="H60" s="109"/>
      <c r="I60" s="4"/>
      <c r="J60" s="1"/>
      <c r="K60" s="14"/>
      <c r="L60" s="36"/>
      <c r="M60" s="62">
        <f>SUM(K60,L60)</f>
        <v>0</v>
      </c>
      <c r="N60" s="110"/>
    </row>
    <row r="61" spans="1:14" ht="15.75">
      <c r="A61" s="109"/>
      <c r="B61" s="5"/>
      <c r="C61" s="2"/>
      <c r="D61" s="15"/>
      <c r="E61" s="37"/>
      <c r="F61" s="63">
        <f>SUM(D61,E61)</f>
        <v>0</v>
      </c>
      <c r="G61" s="110"/>
      <c r="H61" s="109"/>
      <c r="I61" s="5"/>
      <c r="J61" s="2"/>
      <c r="K61" s="15"/>
      <c r="L61" s="37"/>
      <c r="M61" s="63">
        <f>SUM(K61,L61)</f>
        <v>0</v>
      </c>
      <c r="N61" s="110"/>
    </row>
    <row r="62" spans="1:14" ht="16.5" thickBot="1">
      <c r="A62" s="116"/>
      <c r="B62" s="6"/>
      <c r="C62" s="3"/>
      <c r="D62" s="16"/>
      <c r="E62" s="38"/>
      <c r="F62" s="64">
        <f>SUM(D62,E62)</f>
        <v>0</v>
      </c>
      <c r="G62" s="111"/>
      <c r="H62" s="116"/>
      <c r="I62" s="6"/>
      <c r="J62" s="3"/>
      <c r="K62" s="16"/>
      <c r="L62" s="38"/>
      <c r="M62" s="64">
        <f>SUM(K62,L62)</f>
        <v>0</v>
      </c>
      <c r="N62" s="111"/>
    </row>
    <row r="63" spans="1:14" ht="15.75" thickBot="1"/>
    <row r="64" spans="1:14" ht="21.75" thickBot="1">
      <c r="A64" s="112"/>
      <c r="B64" s="66"/>
      <c r="C64" s="106" t="str">
        <f>CONCATENATE(IF(B64="СК ‚‚Уљма‚‚","Уљма",""),IF(B64="СК ‚‚Младост‚‚","Инђија",""),IF(B64="СД ‚‚Јединство‚‚","Стара Пазова",""),IF(B64="СД ‚‚Панчево 1813‚‚","Панчево",""),IF(B64="СД ‚‚Врбас‚‚","Врбас",""),IF(B64="СД ‚‚Бечкерек 1825‚‚","Зрењанин",""),IF(B64="СК ‚‚Татра‚‚","Кисач",""),IF(B64="СК ‚‚Партизан‚‚","Чортановци",""),IF(B64="СД ‚‚Нови Сад 1790‚‚","Нови Сад",""),IF(B64="СК ‚‚Живко Релић-Зуц‚‚","Сремска Митровица",""),IF(B64="СД ‚‚Раде Кончар‚‚","Апатин",""),IF(B64="СД ‚‚Стражилово‚‚","Сремски Карловци",""),IF(B64="СК ‚‚Тиса‚‚","Адорјан",""),IF(B64="СД ‚‚Кикинда‚‚","Кикинда",""),IF(B64="СД ‚‚7. Јули‚‚","Оџаци",""),IF(B64="СД ‚‚Одбрана‚‚","Бела Црква",""),IF(B64="СК ‚‚Хајдук‚‚","Кула",""),IF(B64="СК ‚‚Новолин‚‚","Нови Сад",""),IF(B64="СК ‚‚Виноградар‚‚","Лединци",""),IF(B64="ИСД ‚‚Стрелац‚‚","Нови Сад",""))</f>
        <v/>
      </c>
      <c r="D64" s="106"/>
      <c r="E64" s="106"/>
      <c r="F64" s="107"/>
      <c r="G64" s="112">
        <f>SUM(F66+F67+F68)</f>
        <v>0</v>
      </c>
      <c r="H64" s="112"/>
      <c r="I64" s="35"/>
      <c r="J64" s="106" t="str">
        <f>CONCATENATE(IF(I64="СК ‚‚Уљма‚‚","Уљма",""),IF(I64="СК ‚‚Младост‚‚","Инђија",""),IF(I64="СД ‚‚Јединство‚‚","Стара Пазова",""),IF(I64="СД ‚‚Панчево 1813‚‚","Панчево",""),IF(I64="СД ‚‚Врбас‚‚","Врбас",""),IF(I64="СД ‚‚Бечкерек 1825‚‚","Зрењанин",""),IF(I64="СК ‚‚Татра‚‚","Кисач",""),IF(I64="СК ‚‚Партизан‚‚","Чортановци",""),IF(I64="СД ‚‚Нови Сад 1790‚‚","Нови Сад",""),IF(I64="СК ‚‚Живко Релић-Зуц‚‚","Сремска Митровица",""),IF(I64="СД ‚‚Раде Кончар‚‚","Апатин",""),IF(I64="СД ‚‚Стражилово‚‚","Сремски Карловци",""),IF(I64="СК ‚‚Тиса‚‚","Адорјан",""),IF(I64="СД ‚‚Кикинда‚‚","Кикинда",""),IF(I64="СД ‚‚7. Јули‚‚","Оџаци",""),IF(I64="СД ‚‚Одбрана‚‚","Бела Црква",""),IF(I64="СК ‚‚Хајдук‚‚","Кула",""),IF(I64="СК ‚‚Новолин‚‚","Нови Сад",""),IF(I64="СК ‚‚Виноградар‚‚","Лединци",""),IF(I64="ИСД ‚‚Стрелац‚‚","Нови Сад",""))</f>
        <v/>
      </c>
      <c r="K64" s="106"/>
      <c r="L64" s="106"/>
      <c r="M64" s="107"/>
      <c r="N64" s="112">
        <f>SUM(M66+M67+M68)</f>
        <v>0</v>
      </c>
    </row>
    <row r="65" spans="1:14" ht="16.5" thickBot="1">
      <c r="A65" s="109"/>
      <c r="B65" s="8" t="s">
        <v>10</v>
      </c>
      <c r="C65" s="9" t="s">
        <v>9</v>
      </c>
      <c r="D65" s="10" t="s">
        <v>8</v>
      </c>
      <c r="E65" s="11" t="s">
        <v>7</v>
      </c>
      <c r="F65" s="39" t="s">
        <v>6</v>
      </c>
      <c r="G65" s="109"/>
      <c r="H65" s="109"/>
      <c r="I65" s="8" t="s">
        <v>10</v>
      </c>
      <c r="J65" s="9" t="s">
        <v>9</v>
      </c>
      <c r="K65" s="10" t="s">
        <v>8</v>
      </c>
      <c r="L65" s="11" t="s">
        <v>7</v>
      </c>
      <c r="M65" s="39" t="s">
        <v>6</v>
      </c>
      <c r="N65" s="109"/>
    </row>
    <row r="66" spans="1:14" ht="15.75">
      <c r="A66" s="109"/>
      <c r="B66" s="4"/>
      <c r="C66" s="1"/>
      <c r="D66" s="14"/>
      <c r="E66" s="36"/>
      <c r="F66" s="62">
        <f>SUM(D66,E66)</f>
        <v>0</v>
      </c>
      <c r="G66" s="110"/>
      <c r="H66" s="109"/>
      <c r="I66" s="4"/>
      <c r="J66" s="1"/>
      <c r="K66" s="14"/>
      <c r="L66" s="36"/>
      <c r="M66" s="62">
        <f>SUM(K66,L66)</f>
        <v>0</v>
      </c>
      <c r="N66" s="110"/>
    </row>
    <row r="67" spans="1:14" ht="15.75">
      <c r="A67" s="109"/>
      <c r="B67" s="5"/>
      <c r="C67" s="2"/>
      <c r="D67" s="15"/>
      <c r="E67" s="37"/>
      <c r="F67" s="63">
        <f>SUM(D67,E67)</f>
        <v>0</v>
      </c>
      <c r="G67" s="110"/>
      <c r="H67" s="109"/>
      <c r="I67" s="5"/>
      <c r="J67" s="2"/>
      <c r="K67" s="15"/>
      <c r="L67" s="37"/>
      <c r="M67" s="63">
        <f>SUM(K67,L67)</f>
        <v>0</v>
      </c>
      <c r="N67" s="110"/>
    </row>
    <row r="68" spans="1:14" ht="16.5" thickBot="1">
      <c r="A68" s="116"/>
      <c r="B68" s="6"/>
      <c r="C68" s="3"/>
      <c r="D68" s="16"/>
      <c r="E68" s="38"/>
      <c r="F68" s="64">
        <f>SUM(D68,E68)</f>
        <v>0</v>
      </c>
      <c r="G68" s="111"/>
      <c r="H68" s="116"/>
      <c r="I68" s="6"/>
      <c r="J68" s="3"/>
      <c r="K68" s="16"/>
      <c r="L68" s="38"/>
      <c r="M68" s="64">
        <f>SUM(K68,L68)</f>
        <v>0</v>
      </c>
      <c r="N68" s="111"/>
    </row>
    <row r="69" spans="1:14" ht="15.75" thickBot="1"/>
    <row r="70" spans="1:14" ht="21.75" thickBot="1">
      <c r="A70" s="112"/>
      <c r="B70" s="66"/>
      <c r="C70" s="106" t="str">
        <f>CONCATENATE(IF(B70="СК ‚‚Уљма‚‚","Уљма",""),IF(B70="СК ‚‚Младост‚‚","Инђија",""),IF(B70="СД ‚‚Јединство‚‚","Стара Пазова",""),IF(B70="СД ‚‚Панчево 1813‚‚","Панчево",""),IF(B70="СД ‚‚Врбас‚‚","Врбас",""),IF(B70="СД ‚‚Бечкерек 1825‚‚","Зрењанин",""),IF(B70="СК ‚‚Татра‚‚","Кисач",""),IF(B70="СК ‚‚Партизан‚‚","Чортановци",""),IF(B70="СД ‚‚Нови Сад 1790‚‚","Нови Сад",""),IF(B70="СК ‚‚Живко Релић-Зуц‚‚","Сремска Митровица",""),IF(B70="СД ‚‚Раде Кончар‚‚","Апатин",""),IF(B70="СД ‚‚Стражилово‚‚","Сремски Карловци",""),IF(B70="СК ‚‚Тиса‚‚","Адорјан",""),IF(B70="СД ‚‚Кикинда‚‚","Кикинда",""),IF(B70="СД ‚‚7. Јули‚‚","Оџаци",""),IF(B70="СД ‚‚Одбрана‚‚","Бела Црква",""),IF(B70="СК ‚‚Хајдук‚‚","Кула",""),IF(B70="СК ‚‚Новолин‚‚","Нови Сад",""),IF(B70="СК ‚‚Виноградар‚‚","Лединци",""),IF(B70="ИСД ‚‚Стрелац‚‚","Нови Сад",""))</f>
        <v/>
      </c>
      <c r="D70" s="106"/>
      <c r="E70" s="106"/>
      <c r="F70" s="107"/>
      <c r="G70" s="112">
        <f>SUM(F72+F73+F74)</f>
        <v>0</v>
      </c>
      <c r="H70" s="112"/>
      <c r="I70" s="35"/>
      <c r="J70" s="106" t="str">
        <f>CONCATENATE(IF(I70="СК ‚‚Уљма‚‚","Уљма",""),IF(I70="СК ‚‚Младост‚‚","Инђија",""),IF(I70="СД ‚‚Јединство‚‚","Стара Пазова",""),IF(I70="СД ‚‚Панчево 1813‚‚","Панчево",""),IF(I70="СД ‚‚Врбас‚‚","Врбас",""),IF(I70="СД ‚‚Бечкерек 1825‚‚","Зрењанин",""),IF(I70="СК ‚‚Татра‚‚","Кисач",""),IF(I70="СК ‚‚Партизан‚‚","Чортановци",""),IF(I70="СД ‚‚Нови Сад 1790‚‚","Нови Сад",""),IF(I70="СК ‚‚Живко Релић-Зуц‚‚","Сремска Митровица",""),IF(I70="СД ‚‚Раде Кончар‚‚","Апатин",""),IF(I70="СД ‚‚Стражилово‚‚","Сремски Карловци",""),IF(I70="СК ‚‚Тиса‚‚","Адорјан",""),IF(I70="СД ‚‚Кикинда‚‚","Кикинда",""),IF(I70="СД ‚‚7. Јули‚‚","Оџаци",""),IF(I70="СД ‚‚Одбрана‚‚","Бела Црква",""),IF(I70="СК ‚‚Хајдук‚‚","Кула",""),IF(I70="СК ‚‚Новолин‚‚","Нови Сад",""),IF(I70="СК ‚‚Виноградар‚‚","Лединци",""),IF(I70="ИСД ‚‚Стрелац‚‚","Нови Сад",""))</f>
        <v/>
      </c>
      <c r="K70" s="106"/>
      <c r="L70" s="106"/>
      <c r="M70" s="107"/>
      <c r="N70" s="112">
        <f>SUM(M72+M73+M74)</f>
        <v>0</v>
      </c>
    </row>
    <row r="71" spans="1:14" ht="16.5" thickBot="1">
      <c r="A71" s="109"/>
      <c r="B71" s="8" t="s">
        <v>10</v>
      </c>
      <c r="C71" s="9" t="s">
        <v>9</v>
      </c>
      <c r="D71" s="10" t="s">
        <v>8</v>
      </c>
      <c r="E71" s="11" t="s">
        <v>7</v>
      </c>
      <c r="F71" s="39" t="s">
        <v>6</v>
      </c>
      <c r="G71" s="109"/>
      <c r="H71" s="109"/>
      <c r="I71" s="8" t="s">
        <v>10</v>
      </c>
      <c r="J71" s="9" t="s">
        <v>9</v>
      </c>
      <c r="K71" s="10" t="s">
        <v>8</v>
      </c>
      <c r="L71" s="11" t="s">
        <v>7</v>
      </c>
      <c r="M71" s="39" t="s">
        <v>6</v>
      </c>
      <c r="N71" s="109"/>
    </row>
    <row r="72" spans="1:14" ht="15.75">
      <c r="A72" s="109"/>
      <c r="B72" s="4"/>
      <c r="C72" s="1"/>
      <c r="D72" s="14"/>
      <c r="E72" s="36"/>
      <c r="F72" s="62">
        <f>SUM(D72,E72)</f>
        <v>0</v>
      </c>
      <c r="G72" s="110"/>
      <c r="H72" s="109"/>
      <c r="I72" s="4"/>
      <c r="J72" s="1"/>
      <c r="K72" s="14"/>
      <c r="L72" s="36"/>
      <c r="M72" s="62">
        <f>SUM(K72,L72)</f>
        <v>0</v>
      </c>
      <c r="N72" s="110"/>
    </row>
    <row r="73" spans="1:14" ht="15.75">
      <c r="A73" s="109"/>
      <c r="B73" s="5"/>
      <c r="C73" s="2"/>
      <c r="D73" s="15"/>
      <c r="E73" s="37"/>
      <c r="F73" s="63">
        <f>SUM(D73,E73)</f>
        <v>0</v>
      </c>
      <c r="G73" s="110"/>
      <c r="H73" s="109"/>
      <c r="I73" s="5"/>
      <c r="J73" s="2"/>
      <c r="K73" s="15"/>
      <c r="L73" s="37"/>
      <c r="M73" s="63">
        <f>SUM(K73,L73)</f>
        <v>0</v>
      </c>
      <c r="N73" s="110"/>
    </row>
    <row r="74" spans="1:14" ht="16.5" thickBot="1">
      <c r="A74" s="116"/>
      <c r="B74" s="6"/>
      <c r="C74" s="3"/>
      <c r="D74" s="16"/>
      <c r="E74" s="38"/>
      <c r="F74" s="64">
        <f>SUM(D74,E74)</f>
        <v>0</v>
      </c>
      <c r="G74" s="111"/>
      <c r="H74" s="116"/>
      <c r="I74" s="6"/>
      <c r="J74" s="3"/>
      <c r="K74" s="16"/>
      <c r="L74" s="38"/>
      <c r="M74" s="64">
        <f>SUM(K74,L74)</f>
        <v>0</v>
      </c>
      <c r="N74" s="111"/>
    </row>
    <row r="75" spans="1:14" ht="15.75" thickBot="1"/>
    <row r="76" spans="1:14" ht="21.75" thickBot="1">
      <c r="A76" s="112"/>
      <c r="B76" s="66"/>
      <c r="C76" s="106" t="str">
        <f>CONCATENATE(IF(B76="СК ‚‚Уљма‚‚","Уљма",""),IF(B76="СК ‚‚Младост‚‚","Инђија",""),IF(B76="СД ‚‚Јединство‚‚","Стара Пазова",""),IF(B76="СД ‚‚Панчево 1813‚‚","Панчево",""),IF(B76="СД ‚‚Врбас‚‚","Врбас",""),IF(B76="СД ‚‚Бечкерек 1825‚‚","Зрењанин",""),IF(B76="СК ‚‚Татра‚‚","Кисач",""),IF(B76="СК ‚‚Партизан‚‚","Чортановци",""),IF(B76="СД ‚‚Нови Сад 1790‚‚","Нови Сад",""),IF(B76="СК ‚‚Живко Релић-Зуц‚‚","Сремска Митровица",""),IF(B76="СД ‚‚Раде Кончар‚‚","Апатин",""),IF(B76="СД ‚‚Стражилово‚‚","Сремски Карловци",""),IF(B76="СК ‚‚Тиса‚‚","Адорјан",""),IF(B76="СД ‚‚Кикинда‚‚","Кикинда",""),IF(B76="СД ‚‚7. Јули‚‚","Оџаци",""),IF(B76="СД ‚‚Одбрана‚‚","Бела Црква",""),IF(B76="СК ‚‚Хајдук‚‚","Кула",""),IF(B76="СК ‚‚Новолин‚‚","Нови Сад",""),IF(B76="СК ‚‚Виноградар‚‚","Лединци",""),IF(B76="ИСД ‚‚Стрелац‚‚","Нови Сад",""))</f>
        <v/>
      </c>
      <c r="D76" s="106"/>
      <c r="E76" s="106"/>
      <c r="F76" s="107"/>
      <c r="G76" s="112">
        <f>SUM(F78+F79+F80)</f>
        <v>0</v>
      </c>
      <c r="H76" s="112"/>
      <c r="I76" s="35"/>
      <c r="J76" s="106" t="str">
        <f>CONCATENATE(IF(I76="СК ‚‚Уљма‚‚","Уљма",""),IF(I76="СК ‚‚Младост‚‚","Инђија",""),IF(I76="СД ‚‚Јединство‚‚","Стара Пазова",""),IF(I76="СД ‚‚Панчево 1813‚‚","Панчево",""),IF(I76="СД ‚‚Врбас‚‚","Врбас",""),IF(I76="СД ‚‚Бечкерек 1825‚‚","Зрењанин",""),IF(I76="СК ‚‚Татра‚‚","Кисач",""),IF(I76="СК ‚‚Партизан‚‚","Чортановци",""),IF(I76="СД ‚‚Нови Сад 1790‚‚","Нови Сад",""),IF(I76="СК ‚‚Живко Релић-Зуц‚‚","Сремска Митровица",""),IF(I76="СД ‚‚Раде Кончар‚‚","Апатин",""),IF(I76="СД ‚‚Стражилово‚‚","Сремски Карловци",""),IF(I76="СК ‚‚Тиса‚‚","Адорјан",""),IF(I76="СД ‚‚Кикинда‚‚","Кикинда",""),IF(I76="СД ‚‚7. Јули‚‚","Оџаци",""),IF(I76="СД ‚‚Одбрана‚‚","Бела Црква",""),IF(I76="СК ‚‚Хајдук‚‚","Кула",""),IF(I76="СК ‚‚Новолин‚‚","Нови Сад",""),IF(I76="СК ‚‚Виноградар‚‚","Лединци",""),IF(I76="ИСД ‚‚Стрелац‚‚","Нови Сад",""))</f>
        <v/>
      </c>
      <c r="K76" s="106"/>
      <c r="L76" s="106"/>
      <c r="M76" s="107"/>
      <c r="N76" s="112">
        <f>SUM(M78+M79+M80)</f>
        <v>0</v>
      </c>
    </row>
    <row r="77" spans="1:14" ht="16.5" thickBot="1">
      <c r="A77" s="109"/>
      <c r="B77" s="8" t="s">
        <v>10</v>
      </c>
      <c r="C77" s="9" t="s">
        <v>9</v>
      </c>
      <c r="D77" s="10" t="s">
        <v>8</v>
      </c>
      <c r="E77" s="11" t="s">
        <v>7</v>
      </c>
      <c r="F77" s="39" t="s">
        <v>6</v>
      </c>
      <c r="G77" s="109"/>
      <c r="H77" s="109"/>
      <c r="I77" s="8" t="s">
        <v>10</v>
      </c>
      <c r="J77" s="9" t="s">
        <v>9</v>
      </c>
      <c r="K77" s="10" t="s">
        <v>8</v>
      </c>
      <c r="L77" s="11" t="s">
        <v>7</v>
      </c>
      <c r="M77" s="39" t="s">
        <v>6</v>
      </c>
      <c r="N77" s="109"/>
    </row>
    <row r="78" spans="1:14" ht="15.75">
      <c r="A78" s="109"/>
      <c r="B78" s="4"/>
      <c r="C78" s="1"/>
      <c r="D78" s="14"/>
      <c r="E78" s="36"/>
      <c r="F78" s="62">
        <f>SUM(D78,E78)</f>
        <v>0</v>
      </c>
      <c r="G78" s="110"/>
      <c r="H78" s="109"/>
      <c r="I78" s="4"/>
      <c r="J78" s="1"/>
      <c r="K78" s="14"/>
      <c r="L78" s="36"/>
      <c r="M78" s="62">
        <f>SUM(K78,L78)</f>
        <v>0</v>
      </c>
      <c r="N78" s="110"/>
    </row>
    <row r="79" spans="1:14" ht="15.75">
      <c r="A79" s="109"/>
      <c r="B79" s="5"/>
      <c r="C79" s="2"/>
      <c r="D79" s="15"/>
      <c r="E79" s="37"/>
      <c r="F79" s="63">
        <f>SUM(D79,E79)</f>
        <v>0</v>
      </c>
      <c r="G79" s="110"/>
      <c r="H79" s="109"/>
      <c r="I79" s="5"/>
      <c r="J79" s="2"/>
      <c r="K79" s="15"/>
      <c r="L79" s="37"/>
      <c r="M79" s="63">
        <f>SUM(K79,L79)</f>
        <v>0</v>
      </c>
      <c r="N79" s="110"/>
    </row>
    <row r="80" spans="1:14" ht="16.5" thickBot="1">
      <c r="A80" s="116"/>
      <c r="B80" s="6"/>
      <c r="C80" s="3"/>
      <c r="D80" s="16"/>
      <c r="E80" s="38"/>
      <c r="F80" s="64">
        <f>SUM(D80,E80)</f>
        <v>0</v>
      </c>
      <c r="G80" s="111"/>
      <c r="H80" s="116"/>
      <c r="I80" s="6"/>
      <c r="J80" s="3"/>
      <c r="K80" s="16"/>
      <c r="L80" s="38"/>
      <c r="M80" s="64">
        <f>SUM(K80,L80)</f>
        <v>0</v>
      </c>
      <c r="N80" s="111"/>
    </row>
    <row r="81" spans="1:14" ht="15.75" thickBot="1"/>
    <row r="82" spans="1:14" ht="21.75" thickBot="1">
      <c r="A82" s="112"/>
      <c r="B82" s="66"/>
      <c r="C82" s="106" t="str">
        <f>CONCATENATE(IF(B82="СК ‚‚Уљма‚‚","Уљма",""),IF(B82="СК ‚‚Младост‚‚","Инђија",""),IF(B82="СД ‚‚Јединство‚‚","Стара Пазова",""),IF(B82="СД ‚‚Панчево 1813‚‚","Панчево",""),IF(B82="СД ‚‚Врбас‚‚","Врбас",""),IF(B82="СД ‚‚Бечкерек 1825‚‚","Зрењанин",""),IF(B82="СК ‚‚Татра‚‚","Кисач",""),IF(B82="СК ‚‚Партизан‚‚","Чортановци",""),IF(B82="СД ‚‚Нови Сад 1790‚‚","Нови Сад",""),IF(B82="СК ‚‚Живко Релић-Зуц‚‚","Сремска Митровица",""),IF(B82="СД ‚‚Раде Кончар‚‚","Апатин",""),IF(B82="СД ‚‚Стражилово‚‚","Сремски Карловци",""),IF(B82="СК ‚‚Тиса‚‚","Адорјан",""),IF(B82="СД ‚‚Кикинда‚‚","Кикинда",""),IF(B82="СД ‚‚7. Јули‚‚","Оџаци",""),IF(B82="СД ‚‚Одбрана‚‚","Бела Црква",""),IF(B82="СК ‚‚Хајдук‚‚","Кула",""),IF(B82="СК ‚‚Новолин‚‚","Нови Сад",""),IF(B82="СК ‚‚Виноградар‚‚","Лединци",""),IF(B82="ИСД ‚‚Стрелац‚‚","Нови Сад",""))</f>
        <v/>
      </c>
      <c r="D82" s="106"/>
      <c r="E82" s="106"/>
      <c r="F82" s="107"/>
      <c r="G82" s="112">
        <f>SUM(F84+F85+F86)</f>
        <v>0</v>
      </c>
      <c r="H82" s="112"/>
      <c r="I82" s="35"/>
      <c r="J82" s="106" t="str">
        <f>CONCATENATE(IF(I82="СК ‚‚Уљма‚‚","Уљма",""),IF(I82="СК ‚‚Младост‚‚","Инђија",""),IF(I82="СД ‚‚Јединство‚‚","Стара Пазова",""),IF(I82="СД ‚‚Панчево 1813‚‚","Панчево",""),IF(I82="СД ‚‚Врбас‚‚","Врбас",""),IF(I82="СД ‚‚Бечкерек 1825‚‚","Зрењанин",""),IF(I82="СК ‚‚Татра‚‚","Кисач",""),IF(I82="СК ‚‚Партизан‚‚","Чортановци",""),IF(I82="СД ‚‚Нови Сад 1790‚‚","Нови Сад",""),IF(I82="СК ‚‚Живко Релић-Зуц‚‚","Сремска Митровица",""),IF(I82="СД ‚‚Раде Кончар‚‚","Апатин",""),IF(I82="СД ‚‚Стражилово‚‚","Сремски Карловци",""),IF(I82="СК ‚‚Тиса‚‚","Адорјан",""),IF(I82="СД ‚‚Кикинда‚‚","Кикинда",""),IF(I82="СД ‚‚7. Јули‚‚","Оџаци",""),IF(I82="СД ‚‚Одбрана‚‚","Бела Црква",""),IF(I82="СК ‚‚Хајдук‚‚","Кула",""),IF(I82="СК ‚‚Новолин‚‚","Нови Сад",""),IF(I82="СК ‚‚Виноградар‚‚","Лединци",""),IF(I82="ИСД ‚‚Стрелац‚‚","Нови Сад",""))</f>
        <v/>
      </c>
      <c r="K82" s="106"/>
      <c r="L82" s="106"/>
      <c r="M82" s="107"/>
      <c r="N82" s="112">
        <f>SUM(M84+M85+M86)</f>
        <v>0</v>
      </c>
    </row>
    <row r="83" spans="1:14" ht="16.5" thickBot="1">
      <c r="A83" s="109"/>
      <c r="B83" s="8" t="s">
        <v>10</v>
      </c>
      <c r="C83" s="9" t="s">
        <v>9</v>
      </c>
      <c r="D83" s="10" t="s">
        <v>8</v>
      </c>
      <c r="E83" s="11" t="s">
        <v>7</v>
      </c>
      <c r="F83" s="39" t="s">
        <v>6</v>
      </c>
      <c r="G83" s="109"/>
      <c r="H83" s="109"/>
      <c r="I83" s="8" t="s">
        <v>10</v>
      </c>
      <c r="J83" s="9" t="s">
        <v>9</v>
      </c>
      <c r="K83" s="10" t="s">
        <v>8</v>
      </c>
      <c r="L83" s="11" t="s">
        <v>7</v>
      </c>
      <c r="M83" s="39" t="s">
        <v>6</v>
      </c>
      <c r="N83" s="109"/>
    </row>
    <row r="84" spans="1:14" ht="15.75">
      <c r="A84" s="109"/>
      <c r="B84" s="4"/>
      <c r="C84" s="1"/>
      <c r="D84" s="14"/>
      <c r="E84" s="36"/>
      <c r="F84" s="62">
        <f>SUM(D84,E84)</f>
        <v>0</v>
      </c>
      <c r="G84" s="110"/>
      <c r="H84" s="109"/>
      <c r="I84" s="4"/>
      <c r="J84" s="1"/>
      <c r="K84" s="14"/>
      <c r="L84" s="36"/>
      <c r="M84" s="62">
        <f>SUM(K84,L84)</f>
        <v>0</v>
      </c>
      <c r="N84" s="110"/>
    </row>
    <row r="85" spans="1:14" ht="15.75">
      <c r="A85" s="109"/>
      <c r="B85" s="5"/>
      <c r="C85" s="2"/>
      <c r="D85" s="15"/>
      <c r="E85" s="37"/>
      <c r="F85" s="63">
        <f>SUM(D85,E85)</f>
        <v>0</v>
      </c>
      <c r="G85" s="110"/>
      <c r="H85" s="109"/>
      <c r="I85" s="5"/>
      <c r="J85" s="2"/>
      <c r="K85" s="15"/>
      <c r="L85" s="37"/>
      <c r="M85" s="63">
        <f>SUM(K85,L85)</f>
        <v>0</v>
      </c>
      <c r="N85" s="110"/>
    </row>
    <row r="86" spans="1:14" ht="16.5" thickBot="1">
      <c r="A86" s="116"/>
      <c r="B86" s="6"/>
      <c r="C86" s="3"/>
      <c r="D86" s="16"/>
      <c r="E86" s="38"/>
      <c r="F86" s="64">
        <f>SUM(D86,E86)</f>
        <v>0</v>
      </c>
      <c r="G86" s="111"/>
      <c r="H86" s="116"/>
      <c r="I86" s="6"/>
      <c r="J86" s="3"/>
      <c r="K86" s="16"/>
      <c r="L86" s="38"/>
      <c r="M86" s="64">
        <f>SUM(K86,L86)</f>
        <v>0</v>
      </c>
      <c r="N86" s="111"/>
    </row>
    <row r="87" spans="1:14" ht="26.25">
      <c r="A87" s="7"/>
      <c r="B87" s="17"/>
      <c r="C87" s="17"/>
      <c r="D87" s="18"/>
      <c r="E87" s="18"/>
      <c r="F87" s="82"/>
      <c r="G87" s="7"/>
      <c r="H87" s="7"/>
      <c r="I87" s="17"/>
      <c r="J87" s="17"/>
      <c r="K87" s="18"/>
      <c r="L87" s="18"/>
      <c r="M87" s="82"/>
      <c r="N87" s="7"/>
    </row>
    <row r="90" spans="1:14" ht="21.75" customHeight="1"/>
    <row r="91" spans="1:14" ht="16.5" customHeight="1"/>
    <row r="92" spans="1:14" ht="15.75" customHeight="1"/>
    <row r="93" spans="1:14" ht="15.75" customHeight="1"/>
    <row r="94" spans="1:14" ht="16.5" customHeight="1"/>
    <row r="96" spans="1:14" ht="21.75" customHeight="1"/>
    <row r="97" ht="16.5" customHeight="1"/>
    <row r="98" ht="15.75" customHeight="1"/>
    <row r="99" ht="15.75" customHeight="1"/>
    <row r="100" ht="16.5" customHeight="1"/>
    <row r="102" ht="21.75" customHeight="1"/>
    <row r="103" ht="16.5" customHeight="1"/>
    <row r="104" ht="15.75" customHeight="1"/>
    <row r="105" ht="15.75" customHeight="1"/>
    <row r="106" ht="16.5" customHeight="1"/>
    <row r="108" ht="21.75" customHeight="1"/>
    <row r="109" ht="16.5" customHeight="1"/>
    <row r="110" ht="15.75" customHeight="1"/>
    <row r="111" ht="15.75" customHeight="1"/>
    <row r="112" ht="16.5" customHeight="1"/>
    <row r="114" ht="21.75" customHeight="1"/>
    <row r="115" ht="16.5" customHeight="1"/>
    <row r="116" ht="15.75" customHeight="1"/>
    <row r="117" ht="15.75" customHeight="1"/>
    <row r="118" ht="16.5" customHeight="1"/>
    <row r="120" ht="21.75" customHeight="1"/>
    <row r="121" ht="16.5" customHeight="1"/>
    <row r="122" ht="15.75" customHeight="1"/>
    <row r="123" ht="15.75" customHeight="1"/>
    <row r="124" ht="16.5" customHeight="1"/>
    <row r="126" ht="21.75" customHeight="1"/>
    <row r="127" ht="16.5" customHeight="1"/>
    <row r="128" ht="15.75" customHeight="1"/>
    <row r="129" ht="15.75" customHeight="1"/>
    <row r="130" ht="16.5" customHeight="1"/>
  </sheetData>
  <mergeCells count="88">
    <mergeCell ref="J27:M27"/>
    <mergeCell ref="J15:M15"/>
    <mergeCell ref="J9:M9"/>
    <mergeCell ref="J3:M3"/>
    <mergeCell ref="J21:M21"/>
    <mergeCell ref="C76:F76"/>
    <mergeCell ref="C58:F58"/>
    <mergeCell ref="J82:M82"/>
    <mergeCell ref="J76:M76"/>
    <mergeCell ref="J70:M70"/>
    <mergeCell ref="J64:M64"/>
    <mergeCell ref="J58:M58"/>
    <mergeCell ref="C82:F82"/>
    <mergeCell ref="G70:G74"/>
    <mergeCell ref="H82:H86"/>
    <mergeCell ref="C64:F64"/>
    <mergeCell ref="C70:F70"/>
    <mergeCell ref="A44:G44"/>
    <mergeCell ref="A64:A68"/>
    <mergeCell ref="G64:G68"/>
    <mergeCell ref="A70:A74"/>
    <mergeCell ref="C15:F15"/>
    <mergeCell ref="C21:F21"/>
    <mergeCell ref="C27:F27"/>
    <mergeCell ref="C33:F33"/>
    <mergeCell ref="C39:F39"/>
    <mergeCell ref="A58:A62"/>
    <mergeCell ref="G58:G62"/>
    <mergeCell ref="A52:A56"/>
    <mergeCell ref="G52:G56"/>
    <mergeCell ref="A33:A37"/>
    <mergeCell ref="G33:G37"/>
    <mergeCell ref="C46:F46"/>
    <mergeCell ref="H3:H7"/>
    <mergeCell ref="N3:N7"/>
    <mergeCell ref="H9:H13"/>
    <mergeCell ref="A39:A43"/>
    <mergeCell ref="G39:G43"/>
    <mergeCell ref="N9:N13"/>
    <mergeCell ref="H15:H19"/>
    <mergeCell ref="N15:N19"/>
    <mergeCell ref="H21:H25"/>
    <mergeCell ref="N21:N25"/>
    <mergeCell ref="H27:H31"/>
    <mergeCell ref="N27:N31"/>
    <mergeCell ref="C3:F3"/>
    <mergeCell ref="C9:F9"/>
    <mergeCell ref="A27:A31"/>
    <mergeCell ref="G27:G31"/>
    <mergeCell ref="C52:F52"/>
    <mergeCell ref="H1:N1"/>
    <mergeCell ref="A82:A86"/>
    <mergeCell ref="G82:G86"/>
    <mergeCell ref="G76:G80"/>
    <mergeCell ref="A46:A50"/>
    <mergeCell ref="G46:G50"/>
    <mergeCell ref="A76:A80"/>
    <mergeCell ref="A1:G1"/>
    <mergeCell ref="A3:A7"/>
    <mergeCell ref="G3:G7"/>
    <mergeCell ref="A9:A13"/>
    <mergeCell ref="G9:G13"/>
    <mergeCell ref="A15:A19"/>
    <mergeCell ref="G15:G19"/>
    <mergeCell ref="A21:A25"/>
    <mergeCell ref="G21:G25"/>
    <mergeCell ref="H58:H62"/>
    <mergeCell ref="N58:N62"/>
    <mergeCell ref="J46:M46"/>
    <mergeCell ref="J52:M52"/>
    <mergeCell ref="H33:H37"/>
    <mergeCell ref="N33:N37"/>
    <mergeCell ref="H39:H43"/>
    <mergeCell ref="N39:N43"/>
    <mergeCell ref="J39:M39"/>
    <mergeCell ref="J33:M33"/>
    <mergeCell ref="H44:N44"/>
    <mergeCell ref="H46:H50"/>
    <mergeCell ref="N46:N50"/>
    <mergeCell ref="H52:H56"/>
    <mergeCell ref="N52:N56"/>
    <mergeCell ref="N82:N86"/>
    <mergeCell ref="H64:H68"/>
    <mergeCell ref="N64:N68"/>
    <mergeCell ref="H70:H74"/>
    <mergeCell ref="N70:N74"/>
    <mergeCell ref="H76:H80"/>
    <mergeCell ref="N76:N80"/>
  </mergeCells>
  <pageMargins left="1.0520833333333333" right="0.63541666666666663" top="0.38541666666666669" bottom="0.25252525252525254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NASLOVNA STRANA</vt:lpstr>
      <vt:lpstr>PROTOKOL</vt:lpstr>
      <vt:lpstr>Екипни пл. Пионири-ке</vt:lpstr>
      <vt:lpstr>Пој.Пионири-ке</vt:lpstr>
      <vt:lpstr>ALL</vt:lpstr>
    </vt:vector>
  </TitlesOfParts>
  <Company>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</dc:creator>
  <cp:lastModifiedBy>Zoran</cp:lastModifiedBy>
  <cp:lastPrinted>2020-02-29T13:41:56Z</cp:lastPrinted>
  <dcterms:created xsi:type="dcterms:W3CDTF">2011-02-06T20:09:07Z</dcterms:created>
  <dcterms:modified xsi:type="dcterms:W3CDTF">2020-03-02T07:24:35Z</dcterms:modified>
</cp:coreProperties>
</file>